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8195" windowHeight="11820" activeTab="4"/>
  </bookViews>
  <sheets>
    <sheet name="Прилож2 2020" sheetId="1" r:id="rId1"/>
    <sheet name="Лист2" sheetId="2" r:id="rId2"/>
    <sheet name="Лист3" sheetId="3" r:id="rId3"/>
    <sheet name="Лист4" sheetId="4" r:id="rId4"/>
    <sheet name="Доходы прил 1" sheetId="6" r:id="rId5"/>
  </sheets>
  <externalReferences>
    <externalReference r:id="rId6"/>
  </externalReferences>
  <definedNames>
    <definedName name="_xlnm.Print_Titles" localSheetId="4">'Доходы прил 1'!$6:$6</definedName>
    <definedName name="_xlnm.Print_Area" localSheetId="0">'Прилож2 2020'!$A:$K</definedName>
  </definedNames>
  <calcPr calcId="145621"/>
</workbook>
</file>

<file path=xl/calcChain.xml><?xml version="1.0" encoding="utf-8"?>
<calcChain xmlns="http://schemas.openxmlformats.org/spreadsheetml/2006/main">
  <c r="C133" i="6" l="1"/>
  <c r="C132" i="6"/>
  <c r="C130" i="6"/>
  <c r="C129" i="6"/>
  <c r="C128" i="6"/>
  <c r="C127" i="6"/>
  <c r="C126" i="6"/>
  <c r="C125" i="6"/>
  <c r="C61" i="6"/>
  <c r="C60" i="6"/>
  <c r="C59" i="6"/>
  <c r="C58" i="6"/>
  <c r="C57" i="6"/>
  <c r="C56" i="6"/>
  <c r="C55" i="6"/>
  <c r="C54" i="6"/>
  <c r="C53" i="6"/>
  <c r="C52" i="6"/>
  <c r="C51" i="6"/>
  <c r="C50" i="6"/>
  <c r="C49" i="6"/>
  <c r="C48" i="6"/>
  <c r="C47" i="6"/>
  <c r="C46" i="6"/>
  <c r="C45" i="6"/>
  <c r="C44" i="6"/>
  <c r="C42" i="6"/>
  <c r="C41" i="6"/>
  <c r="C40" i="6"/>
  <c r="C39" i="6"/>
  <c r="C38" i="6"/>
  <c r="C37" i="6"/>
  <c r="C36" i="6"/>
  <c r="C34" i="6"/>
  <c r="C33" i="6"/>
  <c r="C32" i="6"/>
  <c r="C31" i="6"/>
  <c r="C30" i="6"/>
  <c r="C29" i="6"/>
  <c r="C28" i="6"/>
  <c r="C27" i="6"/>
  <c r="C25" i="6"/>
  <c r="C24" i="6"/>
  <c r="C23" i="6"/>
  <c r="C22" i="6"/>
  <c r="C21" i="6"/>
  <c r="C20" i="6"/>
  <c r="C19" i="6"/>
  <c r="C18" i="6"/>
  <c r="C17" i="6"/>
  <c r="C16" i="6"/>
  <c r="C15" i="6"/>
  <c r="C14" i="6"/>
  <c r="C13" i="6"/>
  <c r="C12" i="6"/>
  <c r="C11" i="6"/>
  <c r="J160" i="3" l="1"/>
  <c r="J158" i="3"/>
  <c r="J157" i="3" s="1"/>
  <c r="J156" i="3" s="1"/>
  <c r="J154" i="3"/>
  <c r="J153" i="3"/>
  <c r="J152" i="3" s="1"/>
  <c r="J143" i="3"/>
  <c r="J142" i="3"/>
  <c r="J140" i="3"/>
  <c r="J139" i="3" s="1"/>
  <c r="J137" i="3"/>
  <c r="J136" i="3"/>
  <c r="J135" i="3"/>
  <c r="J133" i="3"/>
  <c r="J132" i="3"/>
  <c r="J131" i="3"/>
  <c r="J129" i="3"/>
  <c r="J128" i="3" s="1"/>
  <c r="J127" i="3" s="1"/>
  <c r="J125" i="3"/>
  <c r="J124" i="3"/>
  <c r="J122" i="3"/>
  <c r="J121" i="3"/>
  <c r="J119" i="3"/>
  <c r="J118" i="3"/>
  <c r="J117" i="3" s="1"/>
  <c r="J115" i="3"/>
  <c r="J114" i="3"/>
  <c r="J113" i="3"/>
  <c r="J111" i="3"/>
  <c r="J110" i="3"/>
  <c r="J109" i="3"/>
  <c r="J107" i="3"/>
  <c r="J106" i="3" s="1"/>
  <c r="J105" i="3" s="1"/>
  <c r="J103" i="3"/>
  <c r="J102" i="3"/>
  <c r="J101" i="3" s="1"/>
  <c r="J99" i="3"/>
  <c r="J98" i="3"/>
  <c r="J97" i="3"/>
  <c r="J95" i="3"/>
  <c r="J94" i="3"/>
  <c r="J93" i="3"/>
  <c r="J91" i="3"/>
  <c r="J90" i="3" s="1"/>
  <c r="J89" i="3" s="1"/>
  <c r="J87" i="3"/>
  <c r="J86" i="3"/>
  <c r="J85" i="3" s="1"/>
  <c r="J83" i="3"/>
  <c r="J82" i="3"/>
  <c r="J81" i="3"/>
  <c r="J79" i="3"/>
  <c r="J78" i="3"/>
  <c r="J77" i="3"/>
  <c r="J75" i="3"/>
  <c r="J74" i="3" s="1"/>
  <c r="J73" i="3" s="1"/>
  <c r="J69" i="3"/>
  <c r="J68" i="3"/>
  <c r="J67" i="3"/>
  <c r="J65" i="3"/>
  <c r="J64" i="3" s="1"/>
  <c r="J63" i="3" s="1"/>
  <c r="J62" i="3" s="1"/>
  <c r="J60" i="3"/>
  <c r="J59" i="3" s="1"/>
  <c r="J58" i="3" s="1"/>
  <c r="J57" i="3" s="1"/>
  <c r="J55" i="3"/>
  <c r="J54" i="3" s="1"/>
  <c r="J53" i="3" s="1"/>
  <c r="J52" i="3" s="1"/>
  <c r="J50" i="3"/>
  <c r="J49" i="3" s="1"/>
  <c r="J48" i="3" s="1"/>
  <c r="J47" i="3" s="1"/>
  <c r="J45" i="3"/>
  <c r="J44" i="3" s="1"/>
  <c r="J43" i="3" s="1"/>
  <c r="J42" i="3" s="1"/>
  <c r="J41" i="3" s="1"/>
  <c r="J38" i="3"/>
  <c r="J37" i="3"/>
  <c r="J36" i="3"/>
  <c r="J34" i="3"/>
  <c r="J33" i="3"/>
  <c r="J32" i="3"/>
  <c r="J30" i="3"/>
  <c r="J29" i="3" s="1"/>
  <c r="J28" i="3" s="1"/>
  <c r="J26" i="3"/>
  <c r="J25" i="3"/>
  <c r="J24" i="3" s="1"/>
  <c r="J22" i="3"/>
  <c r="J21" i="3"/>
  <c r="J20" i="3"/>
  <c r="J18" i="3"/>
  <c r="J17" i="3"/>
  <c r="J16" i="3"/>
  <c r="J14" i="3"/>
  <c r="J13" i="3" s="1"/>
  <c r="J12" i="3" s="1"/>
  <c r="J11" i="3" s="1"/>
  <c r="J231" i="2"/>
  <c r="J227" i="2"/>
  <c r="J223" i="2"/>
  <c r="J222" i="2"/>
  <c r="K221" i="2"/>
  <c r="K220" i="2"/>
  <c r="K219" i="2" s="1"/>
  <c r="K218" i="2" s="1"/>
  <c r="K217" i="2" s="1"/>
  <c r="K215" i="2"/>
  <c r="K214" i="2" s="1"/>
  <c r="K213" i="2" s="1"/>
  <c r="K212" i="2" s="1"/>
  <c r="K211" i="2" s="1"/>
  <c r="K206" i="2"/>
  <c r="K205" i="2"/>
  <c r="K204" i="2" s="1"/>
  <c r="K202" i="2"/>
  <c r="K201" i="2" s="1"/>
  <c r="K199" i="2"/>
  <c r="K198" i="2" s="1"/>
  <c r="K196" i="2"/>
  <c r="K195" i="2" s="1"/>
  <c r="K194" i="2" s="1"/>
  <c r="K189" i="2"/>
  <c r="J189" i="2"/>
  <c r="J188" i="2" s="1"/>
  <c r="J187" i="2"/>
  <c r="K186" i="2"/>
  <c r="J186" i="2"/>
  <c r="J185" i="2" s="1"/>
  <c r="J184" i="2" s="1"/>
  <c r="J183" i="2" s="1"/>
  <c r="K184" i="2"/>
  <c r="K183" i="2" s="1"/>
  <c r="K177" i="2" s="1"/>
  <c r="J182" i="2"/>
  <c r="K181" i="2"/>
  <c r="J181" i="2"/>
  <c r="K180" i="2"/>
  <c r="J180" i="2"/>
  <c r="J179" i="2" s="1"/>
  <c r="J178" i="2" s="1"/>
  <c r="J177" i="2" s="1"/>
  <c r="K178" i="2"/>
  <c r="K172" i="2"/>
  <c r="K171" i="2" s="1"/>
  <c r="K169" i="2"/>
  <c r="K168" i="2" s="1"/>
  <c r="K165" i="2"/>
  <c r="K164" i="2"/>
  <c r="K163" i="2" s="1"/>
  <c r="K161" i="2"/>
  <c r="K160" i="2" s="1"/>
  <c r="K157" i="2"/>
  <c r="K156" i="2"/>
  <c r="K155" i="2" s="1"/>
  <c r="K154" i="2" s="1"/>
  <c r="K149" i="2"/>
  <c r="K148" i="2"/>
  <c r="K145" i="2"/>
  <c r="K144" i="2"/>
  <c r="K143" i="2" s="1"/>
  <c r="K142" i="2" s="1"/>
  <c r="J139" i="2"/>
  <c r="J138" i="2"/>
  <c r="J137" i="2"/>
  <c r="K135" i="2"/>
  <c r="K131" i="2" s="1"/>
  <c r="K130" i="2" s="1"/>
  <c r="K129" i="2" s="1"/>
  <c r="K132" i="2"/>
  <c r="K127" i="2"/>
  <c r="K124" i="2"/>
  <c r="K123" i="2"/>
  <c r="K122" i="2" s="1"/>
  <c r="K121" i="2" s="1"/>
  <c r="K120" i="2" s="1"/>
  <c r="K118" i="2"/>
  <c r="K115" i="2" s="1"/>
  <c r="K114" i="2" s="1"/>
  <c r="K113" i="2" s="1"/>
  <c r="K112" i="2" s="1"/>
  <c r="K116" i="2"/>
  <c r="J108" i="2"/>
  <c r="J107" i="2" s="1"/>
  <c r="J106" i="2"/>
  <c r="J105" i="2" s="1"/>
  <c r="J104" i="2" s="1"/>
  <c r="J102" i="2" s="1"/>
  <c r="K102" i="2"/>
  <c r="K94" i="2"/>
  <c r="K93" i="2" s="1"/>
  <c r="K92" i="2" s="1"/>
  <c r="K91" i="2" s="1"/>
  <c r="K90" i="2" s="1"/>
  <c r="J94" i="2"/>
  <c r="J91" i="2"/>
  <c r="J90" i="2" s="1"/>
  <c r="K88" i="2"/>
  <c r="K87" i="2" s="1"/>
  <c r="K86" i="2" s="1"/>
  <c r="K85" i="2" s="1"/>
  <c r="K83" i="2"/>
  <c r="K80" i="2"/>
  <c r="K79" i="2"/>
  <c r="K78" i="2" s="1"/>
  <c r="J76" i="2"/>
  <c r="J75" i="2" s="1"/>
  <c r="J74" i="2" s="1"/>
  <c r="J73" i="2" s="1"/>
  <c r="K75" i="2"/>
  <c r="K74" i="2"/>
  <c r="K73" i="2"/>
  <c r="J72" i="2"/>
  <c r="J71" i="2" s="1"/>
  <c r="J68" i="2" s="1"/>
  <c r="K71" i="2"/>
  <c r="K70" i="2" s="1"/>
  <c r="K69" i="2" s="1"/>
  <c r="K68" i="2" s="1"/>
  <c r="K66" i="2"/>
  <c r="K65" i="2"/>
  <c r="K64" i="2" s="1"/>
  <c r="K63" i="2" s="1"/>
  <c r="K61" i="2"/>
  <c r="K59" i="2"/>
  <c r="K58" i="2" s="1"/>
  <c r="K57" i="2" s="1"/>
  <c r="K56" i="2" s="1"/>
  <c r="K52" i="2"/>
  <c r="K51" i="2" s="1"/>
  <c r="J52" i="2"/>
  <c r="J51" i="2" s="1"/>
  <c r="K47" i="2"/>
  <c r="K41" i="2"/>
  <c r="K38" i="2"/>
  <c r="K37" i="2" s="1"/>
  <c r="K36" i="2" s="1"/>
  <c r="K35" i="2" s="1"/>
  <c r="K34" i="2" s="1"/>
  <c r="K30" i="2"/>
  <c r="K29" i="2" s="1"/>
  <c r="K28" i="2" s="1"/>
  <c r="K27" i="2" s="1"/>
  <c r="J30" i="2"/>
  <c r="J29" i="2" s="1"/>
  <c r="J28" i="2" s="1"/>
  <c r="J27" i="2" s="1"/>
  <c r="K24" i="2"/>
  <c r="J22" i="2"/>
  <c r="J21" i="2"/>
  <c r="K18" i="2"/>
  <c r="K16" i="2"/>
  <c r="K15" i="2" s="1"/>
  <c r="K14" i="2" s="1"/>
  <c r="K13" i="2" s="1"/>
  <c r="K12" i="2" s="1"/>
  <c r="J11" i="2"/>
  <c r="J10" i="2"/>
  <c r="N231" i="1"/>
  <c r="M231" i="1"/>
  <c r="L231" i="1"/>
  <c r="J231" i="1"/>
  <c r="N227" i="1"/>
  <c r="M227" i="1"/>
  <c r="L227" i="1"/>
  <c r="J227" i="1"/>
  <c r="P226" i="1"/>
  <c r="P225" i="1"/>
  <c r="P224" i="1"/>
  <c r="P223" i="1"/>
  <c r="N223" i="1"/>
  <c r="M223" i="1"/>
  <c r="L223" i="1"/>
  <c r="J223" i="1"/>
  <c r="P222" i="1"/>
  <c r="O222" i="1"/>
  <c r="N222" i="1"/>
  <c r="M222" i="1"/>
  <c r="L222" i="1"/>
  <c r="J222" i="1"/>
  <c r="K221" i="1"/>
  <c r="K220" i="1"/>
  <c r="K219" i="1"/>
  <c r="K218" i="1" s="1"/>
  <c r="K217" i="1" s="1"/>
  <c r="K215" i="1"/>
  <c r="K214" i="1"/>
  <c r="K213" i="1" s="1"/>
  <c r="K212" i="1" s="1"/>
  <c r="K211" i="1" s="1"/>
  <c r="K206" i="1"/>
  <c r="K205" i="1" s="1"/>
  <c r="K204" i="1" s="1"/>
  <c r="K202" i="1"/>
  <c r="K201" i="1"/>
  <c r="K199" i="1"/>
  <c r="K198" i="1"/>
  <c r="K196" i="1"/>
  <c r="K195" i="1"/>
  <c r="K194" i="1" s="1"/>
  <c r="P193" i="1"/>
  <c r="P192" i="1"/>
  <c r="P191" i="1"/>
  <c r="P190" i="1"/>
  <c r="Q189" i="1"/>
  <c r="O189" i="1"/>
  <c r="N189" i="1"/>
  <c r="M189" i="1"/>
  <c r="L189" i="1"/>
  <c r="K189" i="1"/>
  <c r="P189" i="1" s="1"/>
  <c r="J189" i="1"/>
  <c r="Q188" i="1"/>
  <c r="O188" i="1"/>
  <c r="N188" i="1"/>
  <c r="M188" i="1"/>
  <c r="L188" i="1"/>
  <c r="J188" i="1"/>
  <c r="P187" i="1"/>
  <c r="N187" i="1"/>
  <c r="M187" i="1"/>
  <c r="L187" i="1"/>
  <c r="J187" i="1"/>
  <c r="N186" i="1"/>
  <c r="N185" i="1" s="1"/>
  <c r="N184" i="1" s="1"/>
  <c r="N183" i="1" s="1"/>
  <c r="M186" i="1"/>
  <c r="L186" i="1"/>
  <c r="L185" i="1" s="1"/>
  <c r="L184" i="1" s="1"/>
  <c r="L183" i="1" s="1"/>
  <c r="L177" i="1" s="1"/>
  <c r="K186" i="1"/>
  <c r="J186" i="1"/>
  <c r="J185" i="1" s="1"/>
  <c r="J184" i="1" s="1"/>
  <c r="J183" i="1" s="1"/>
  <c r="M185" i="1"/>
  <c r="M184" i="1" s="1"/>
  <c r="M183" i="1" s="1"/>
  <c r="Q184" i="1"/>
  <c r="Q183" i="1"/>
  <c r="O183" i="1"/>
  <c r="P182" i="1"/>
  <c r="N182" i="1"/>
  <c r="M182" i="1"/>
  <c r="L182" i="1"/>
  <c r="J182" i="1"/>
  <c r="N181" i="1"/>
  <c r="M181" i="1"/>
  <c r="L181" i="1"/>
  <c r="L180" i="1" s="1"/>
  <c r="L179" i="1" s="1"/>
  <c r="L178" i="1" s="1"/>
  <c r="K181" i="1"/>
  <c r="P181" i="1" s="1"/>
  <c r="J181" i="1"/>
  <c r="N180" i="1"/>
  <c r="N179" i="1" s="1"/>
  <c r="N178" i="1" s="1"/>
  <c r="N177" i="1" s="1"/>
  <c r="M180" i="1"/>
  <c r="M179" i="1" s="1"/>
  <c r="M178" i="1" s="1"/>
  <c r="M177" i="1" s="1"/>
  <c r="K180" i="1"/>
  <c r="P180" i="1" s="1"/>
  <c r="J180" i="1"/>
  <c r="P179" i="1"/>
  <c r="J179" i="1"/>
  <c r="J178" i="1" s="1"/>
  <c r="Q178" i="1"/>
  <c r="O178" i="1"/>
  <c r="K178" i="1"/>
  <c r="Q177" i="1"/>
  <c r="O177" i="1"/>
  <c r="O231" i="1" s="1"/>
  <c r="O227" i="1" s="1"/>
  <c r="P227" i="1" s="1"/>
  <c r="P176" i="1"/>
  <c r="P175" i="1"/>
  <c r="P174" i="1"/>
  <c r="K172" i="1"/>
  <c r="K171" i="1"/>
  <c r="K169" i="1"/>
  <c r="K168" i="1" s="1"/>
  <c r="K167" i="1" s="1"/>
  <c r="K165" i="1"/>
  <c r="K164" i="1"/>
  <c r="K163" i="1" s="1"/>
  <c r="K161" i="1"/>
  <c r="K160" i="1"/>
  <c r="K159" i="1"/>
  <c r="K157" i="1"/>
  <c r="K156" i="1"/>
  <c r="K155" i="1"/>
  <c r="K154" i="1"/>
  <c r="K153" i="1" s="1"/>
  <c r="K152" i="1" s="1"/>
  <c r="P152" i="1" s="1"/>
  <c r="Q152" i="1"/>
  <c r="O152" i="1"/>
  <c r="K149" i="1"/>
  <c r="K148" i="1"/>
  <c r="K145" i="1"/>
  <c r="K144" i="1" s="1"/>
  <c r="K143" i="1" s="1"/>
  <c r="Q142" i="1"/>
  <c r="K142" i="1"/>
  <c r="K137" i="1" s="1"/>
  <c r="P137" i="1" s="1"/>
  <c r="P141" i="1"/>
  <c r="P140" i="1"/>
  <c r="P139" i="1"/>
  <c r="N139" i="1"/>
  <c r="N138" i="1" s="1"/>
  <c r="M139" i="1"/>
  <c r="L139" i="1"/>
  <c r="J139" i="1"/>
  <c r="P138" i="1"/>
  <c r="M138" i="1"/>
  <c r="L138" i="1"/>
  <c r="L137" i="1" s="1"/>
  <c r="J138" i="1"/>
  <c r="J137" i="1" s="1"/>
  <c r="N137" i="1"/>
  <c r="M137" i="1"/>
  <c r="K135" i="1"/>
  <c r="K131" i="1" s="1"/>
  <c r="K130" i="1" s="1"/>
  <c r="K129" i="1" s="1"/>
  <c r="K132" i="1"/>
  <c r="K127" i="1"/>
  <c r="K124" i="1"/>
  <c r="K123" i="1"/>
  <c r="K122" i="1" s="1"/>
  <c r="K121" i="1" s="1"/>
  <c r="K120" i="1" s="1"/>
  <c r="K118" i="1"/>
  <c r="K116" i="1"/>
  <c r="K115" i="1" s="1"/>
  <c r="K114" i="1" s="1"/>
  <c r="K113" i="1" s="1"/>
  <c r="K112" i="1" s="1"/>
  <c r="P111" i="1"/>
  <c r="P110" i="1"/>
  <c r="P109" i="1"/>
  <c r="P108" i="1"/>
  <c r="N108" i="1"/>
  <c r="M108" i="1"/>
  <c r="L108" i="1"/>
  <c r="L107" i="1" s="1"/>
  <c r="J108" i="1"/>
  <c r="J107" i="1" s="1"/>
  <c r="P107" i="1"/>
  <c r="N107" i="1"/>
  <c r="M107" i="1"/>
  <c r="P106" i="1"/>
  <c r="N106" i="1"/>
  <c r="M106" i="1"/>
  <c r="L106" i="1"/>
  <c r="J106" i="1"/>
  <c r="Q105" i="1"/>
  <c r="P105" i="1"/>
  <c r="L105" i="1"/>
  <c r="L104" i="1" s="1"/>
  <c r="J105" i="1"/>
  <c r="J104" i="1" s="1"/>
  <c r="Q104" i="1"/>
  <c r="P104" i="1"/>
  <c r="Q103" i="1"/>
  <c r="P103" i="1"/>
  <c r="L103" i="1"/>
  <c r="J103" i="1"/>
  <c r="Q102" i="1"/>
  <c r="O102" i="1"/>
  <c r="K102" i="1"/>
  <c r="P102" i="1" s="1"/>
  <c r="J102" i="1"/>
  <c r="P101" i="1"/>
  <c r="P100" i="1"/>
  <c r="P99" i="1"/>
  <c r="N94" i="1"/>
  <c r="M94" i="1"/>
  <c r="L94" i="1"/>
  <c r="L91" i="1" s="1"/>
  <c r="L90" i="1" s="1"/>
  <c r="K94" i="1"/>
  <c r="K93" i="1" s="1"/>
  <c r="K92" i="1" s="1"/>
  <c r="K91" i="1" s="1"/>
  <c r="J94" i="1"/>
  <c r="N91" i="1"/>
  <c r="M91" i="1"/>
  <c r="M90" i="1" s="1"/>
  <c r="J91" i="1"/>
  <c r="Q90" i="1"/>
  <c r="N90" i="1"/>
  <c r="J90" i="1"/>
  <c r="K88" i="1"/>
  <c r="K87" i="1"/>
  <c r="K86" i="1"/>
  <c r="K85" i="1" s="1"/>
  <c r="K83" i="1"/>
  <c r="K80" i="1"/>
  <c r="K79" i="1"/>
  <c r="K78" i="1" s="1"/>
  <c r="K77" i="1" s="1"/>
  <c r="P76" i="1"/>
  <c r="N76" i="1"/>
  <c r="M76" i="1"/>
  <c r="M75" i="1" s="1"/>
  <c r="L76" i="1"/>
  <c r="J76" i="1"/>
  <c r="P75" i="1"/>
  <c r="N75" i="1"/>
  <c r="N74" i="1" s="1"/>
  <c r="N73" i="1" s="1"/>
  <c r="L75" i="1"/>
  <c r="K75" i="1"/>
  <c r="K74" i="1" s="1"/>
  <c r="P74" i="1" s="1"/>
  <c r="J75" i="1"/>
  <c r="J74" i="1" s="1"/>
  <c r="J73" i="1" s="1"/>
  <c r="M74" i="1"/>
  <c r="M73" i="1" s="1"/>
  <c r="L74" i="1"/>
  <c r="L73" i="1" s="1"/>
  <c r="K73" i="1"/>
  <c r="P73" i="1" s="1"/>
  <c r="P72" i="1"/>
  <c r="N72" i="1"/>
  <c r="M72" i="1"/>
  <c r="M71" i="1" s="1"/>
  <c r="M68" i="1" s="1"/>
  <c r="L72" i="1"/>
  <c r="L71" i="1" s="1"/>
  <c r="L68" i="1" s="1"/>
  <c r="J72" i="1"/>
  <c r="P71" i="1"/>
  <c r="N71" i="1"/>
  <c r="N68" i="1" s="1"/>
  <c r="K71" i="1"/>
  <c r="J71" i="1"/>
  <c r="J68" i="1" s="1"/>
  <c r="K70" i="1"/>
  <c r="K69" i="1" s="1"/>
  <c r="K68" i="1" s="1"/>
  <c r="P68" i="1" s="1"/>
  <c r="K66" i="1"/>
  <c r="K65" i="1" s="1"/>
  <c r="K64" i="1"/>
  <c r="K63" i="1"/>
  <c r="K61" i="1"/>
  <c r="R60" i="1"/>
  <c r="P60" i="1"/>
  <c r="N60" i="1"/>
  <c r="M60" i="1"/>
  <c r="L60" i="1"/>
  <c r="K59" i="1"/>
  <c r="K58" i="1"/>
  <c r="K57" i="1" s="1"/>
  <c r="K56" i="1" s="1"/>
  <c r="K52" i="1"/>
  <c r="J52" i="1"/>
  <c r="J51" i="1" s="1"/>
  <c r="K51" i="1"/>
  <c r="K47" i="1"/>
  <c r="K41" i="1"/>
  <c r="K38" i="1"/>
  <c r="K37" i="1" s="1"/>
  <c r="K36" i="1"/>
  <c r="K35" i="1" s="1"/>
  <c r="K34" i="1" s="1"/>
  <c r="K30" i="1"/>
  <c r="K29" i="1" s="1"/>
  <c r="K28" i="1" s="1"/>
  <c r="K27" i="1" s="1"/>
  <c r="J30" i="1"/>
  <c r="J29" i="1" s="1"/>
  <c r="J28" i="1" s="1"/>
  <c r="J27" i="1" s="1"/>
  <c r="K24" i="1"/>
  <c r="R22" i="1"/>
  <c r="P22" i="1"/>
  <c r="N22" i="1"/>
  <c r="M22" i="1"/>
  <c r="L22" i="1"/>
  <c r="J22" i="1"/>
  <c r="R21" i="1"/>
  <c r="P21" i="1"/>
  <c r="N21" i="1"/>
  <c r="M21" i="1"/>
  <c r="M20" i="1" s="1"/>
  <c r="M11" i="1" s="1"/>
  <c r="M10" i="1" s="1"/>
  <c r="L21" i="1"/>
  <c r="J21" i="1"/>
  <c r="Q20" i="1"/>
  <c r="Q10" i="1" s="1"/>
  <c r="O20" i="1"/>
  <c r="P20" i="1" s="1"/>
  <c r="N20" i="1"/>
  <c r="L20" i="1"/>
  <c r="K18" i="1"/>
  <c r="K16" i="1"/>
  <c r="K15" i="1" s="1"/>
  <c r="K14" i="1" s="1"/>
  <c r="K13" i="1" s="1"/>
  <c r="K12" i="1" s="1"/>
  <c r="K11" i="1" s="1"/>
  <c r="O11" i="1"/>
  <c r="N11" i="1"/>
  <c r="L11" i="1"/>
  <c r="J11" i="1"/>
  <c r="J10" i="1" s="1"/>
  <c r="N10" i="1"/>
  <c r="L10" i="1"/>
  <c r="J10" i="3" l="1"/>
  <c r="J9" i="3" s="1"/>
  <c r="J8" i="3" s="1"/>
  <c r="J40" i="3"/>
  <c r="J72" i="3"/>
  <c r="J71" i="3" s="1"/>
  <c r="K33" i="2"/>
  <c r="K167" i="2"/>
  <c r="K77" i="2"/>
  <c r="K11" i="2"/>
  <c r="K159" i="2"/>
  <c r="K153" i="2" s="1"/>
  <c r="K152" i="2" s="1"/>
  <c r="K137" i="2" s="1"/>
  <c r="J103" i="2"/>
  <c r="P11" i="1"/>
  <c r="R11" i="1"/>
  <c r="K33" i="1"/>
  <c r="K10" i="1" s="1"/>
  <c r="P91" i="1"/>
  <c r="K90" i="1"/>
  <c r="P90" i="1" s="1"/>
  <c r="N105" i="1"/>
  <c r="N104" i="1" s="1"/>
  <c r="N102" i="1" s="1"/>
  <c r="N103" i="1"/>
  <c r="P188" i="1"/>
  <c r="O186" i="1"/>
  <c r="O185" i="1"/>
  <c r="P185" i="1" s="1"/>
  <c r="O10" i="1"/>
  <c r="R20" i="1"/>
  <c r="L102" i="1"/>
  <c r="Q231" i="1"/>
  <c r="J177" i="1"/>
  <c r="P94" i="1"/>
  <c r="P186" i="1"/>
  <c r="M105" i="1"/>
  <c r="M104" i="1" s="1"/>
  <c r="M102" i="1" s="1"/>
  <c r="M103" i="1"/>
  <c r="Q137" i="1"/>
  <c r="P178" i="1"/>
  <c r="R178" i="1"/>
  <c r="K184" i="1"/>
  <c r="J162" i="3" l="1"/>
  <c r="K10" i="2"/>
  <c r="K231" i="2" s="1"/>
  <c r="K231" i="1"/>
  <c r="P231" i="1" s="1"/>
  <c r="P10" i="1"/>
  <c r="R10" i="1"/>
  <c r="K183" i="1"/>
  <c r="P184" i="1"/>
  <c r="K177" i="1" l="1"/>
  <c r="R183" i="1"/>
  <c r="P183" i="1"/>
  <c r="R177" i="1" l="1"/>
  <c r="P177" i="1"/>
</calcChain>
</file>

<file path=xl/sharedStrings.xml><?xml version="1.0" encoding="utf-8"?>
<sst xmlns="http://schemas.openxmlformats.org/spreadsheetml/2006/main" count="2775" uniqueCount="383">
  <si>
    <t>Приложение №2</t>
  </si>
  <si>
    <t>к Постановлению Администрации № 43 от 20.07.2020 г. Сабанчеевского сельского поселения "Об исполнении бюджета  Сабанчеевского сельского поселения за 2 квартал  2020г"</t>
  </si>
  <si>
    <t xml:space="preserve">Распределение бюджетных ассигнований бюджета Сабанчеевского сельского поселения по разделам, подразделам, целевым статьям (муниципальным программам и непрограммным направлениям деятельности), группам (группам и подгруппам) видов расходов классификации расходов бюджетов за 2 квартал 2020 года. </t>
  </si>
  <si>
    <t>Наименование</t>
  </si>
  <si>
    <t>АДМ</t>
  </si>
  <si>
    <t>Рз</t>
  </si>
  <si>
    <t>ПРз</t>
  </si>
  <si>
    <t>ЦСР</t>
  </si>
  <si>
    <t>ВР</t>
  </si>
  <si>
    <t>Сумма</t>
  </si>
  <si>
    <t>2020 год</t>
  </si>
  <si>
    <t>были</t>
  </si>
  <si>
    <t>было</t>
  </si>
  <si>
    <t>Социальная поддержка отдельных категорий населения</t>
  </si>
  <si>
    <t>01</t>
  </si>
  <si>
    <t>Пенсионное обеспечение</t>
  </si>
  <si>
    <t>005</t>
  </si>
  <si>
    <t>Администрация Сабанчеевского сельского поселения</t>
  </si>
  <si>
    <t>Общегосударственные вопросы</t>
  </si>
  <si>
    <t>Глава местной администрации (исполнительно-распорядительного органа муниципального образования)</t>
  </si>
  <si>
    <t>02</t>
  </si>
  <si>
    <t>Муниципальная программа Сабанчеевского сельского поселения "Повышение эффективности муниципального управления Сабанчеевского сельского поселения Атяшевского муниципального района Республики Мордовия на 2016-2022 годы"</t>
  </si>
  <si>
    <t>0</t>
  </si>
  <si>
    <t>1</t>
  </si>
  <si>
    <t>Основное мероприятие "Обеспечение деятельности Администрации Сабанчеевского сельского поселения"</t>
  </si>
  <si>
    <t>Расходы, связанные с муниципальным управлением</t>
  </si>
  <si>
    <t>41000</t>
  </si>
  <si>
    <t>Расходы на выплаты по оплате труда Главы местной администрации (исполнительно-распорядительного органа муниципального образования)</t>
  </si>
  <si>
    <t>41150</t>
  </si>
  <si>
    <t>Фонд оплаты труда государственных (муниципальных) органов</t>
  </si>
  <si>
    <t>121</t>
  </si>
  <si>
    <t>Расходы на обеспечение функций органов местного самоуправления</t>
  </si>
  <si>
    <t>89</t>
  </si>
  <si>
    <t>4112</t>
  </si>
  <si>
    <t>Иные выплаты персоналу государственных (муниципальных) органов, за исключением фонда оплаты труда</t>
  </si>
  <si>
    <t>122</t>
  </si>
  <si>
    <t>Выполнение функций органами местного самоуправления</t>
  </si>
  <si>
    <t>04</t>
  </si>
  <si>
    <t>500</t>
  </si>
  <si>
    <t xml:space="preserve">Уплата налога на имущество и земельного налога 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</si>
  <si>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</si>
  <si>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</si>
  <si>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>Субсидии на софинансирование расходных обязательств  по финансовому обеспечению деятельности органов местного самоуправления и муниципальных учреждений</t>
  </si>
  <si>
    <t>44205</t>
  </si>
  <si>
    <t>Непрограммные расходы главных распорядителей бюджетных средств местного бюджета</t>
  </si>
  <si>
    <t>Непрограммные расходы в рамках обеспечения деятельности главных распорядителей бюджетных средств местного бюджета</t>
  </si>
  <si>
    <t>Софинансирование расходных обязательств, возникающих при выполнении полномочий органов местного самоуправления по вопросам местного значения</t>
  </si>
  <si>
    <t>00</t>
  </si>
  <si>
    <t>76000</t>
  </si>
  <si>
    <t>Софинансирование расходных обязательств поселений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учреждениями</t>
  </si>
  <si>
    <t>76010</t>
  </si>
  <si>
    <t xml:space="preserve"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 </t>
  </si>
  <si>
    <t>Муниципальная программаСабанчеевского сельского поселения "Повышение эффективности муниципального управления Сабанчеевского сельского поселения на 2016-2024 годы</t>
  </si>
  <si>
    <t>Подпрограмма "Обеспечение деятельности Администрации Сабанчеевского сельского поселения"</t>
  </si>
  <si>
    <t>Расходы на выплаты по оплате труда работников органов местного самоуправления</t>
  </si>
  <si>
    <t>41110</t>
  </si>
  <si>
    <t>41120</t>
  </si>
  <si>
    <t>Иные выплаты персоналу государственных(муниципальных) органов, за исключением фонда оплаты труда</t>
  </si>
  <si>
    <t>Прочая закупка товаров, работ и услуг для обеспечения государственных(муниципальных) нужд</t>
  </si>
  <si>
    <t>244</t>
  </si>
  <si>
    <t xml:space="preserve">Уплата налога на имущество организаций и земельного налога </t>
  </si>
  <si>
    <t>851</t>
  </si>
  <si>
    <t>Уплата прочих налогов, сборов и иных платежей</t>
  </si>
  <si>
    <t>852</t>
  </si>
  <si>
    <t>Уплата иных платежей</t>
  </si>
  <si>
    <t>853</t>
  </si>
  <si>
    <t>Финансовое обеспечение расходных обязательств муниципальных образований по переданным для осуществления органам местного самоуправления государственным полномочиям</t>
  </si>
  <si>
    <t>77000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</si>
  <si>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</si>
  <si>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77150</t>
  </si>
  <si>
    <t>013</t>
  </si>
  <si>
    <t>Иные межбюджетные трансферты на осуществление полномочий по составлению и рассмотрению проекта бюджета поселения, утверждению и исполнению бюджета поселения, осуществлению контроля за его исполнением, составлению и утверждению отчета об исполнении бюджета поселения</t>
  </si>
  <si>
    <t>44501</t>
  </si>
  <si>
    <t>Иные межбюджетные трансферты</t>
  </si>
  <si>
    <t>540</t>
  </si>
  <si>
    <t>Обеспечение проведения выборов и референдумов</t>
  </si>
  <si>
    <t>07</t>
  </si>
  <si>
    <t>Непрограммные расходы главных распорядителей  бюджетных средств местного бюджета</t>
  </si>
  <si>
    <t>Непрограммные расходы в рамках обеспечения деятельности главных распорядителей  бюджетных средств местного бюджета</t>
  </si>
  <si>
    <t>Проведение выборов в представительные органы муниципального образования Республики Мордовия</t>
  </si>
  <si>
    <t>41130</t>
  </si>
  <si>
    <t>Специальные расходы</t>
  </si>
  <si>
    <t>880</t>
  </si>
  <si>
    <t>Резервные фонды</t>
  </si>
  <si>
    <t>11</t>
  </si>
  <si>
    <t>Резервный фонд администрации муниципальных образований</t>
  </si>
  <si>
    <t>41180</t>
  </si>
  <si>
    <t>Резервные средства</t>
  </si>
  <si>
    <t>870</t>
  </si>
  <si>
    <t>Другие общегосударственные вопросы</t>
  </si>
  <si>
    <t>13</t>
  </si>
  <si>
    <t>Мероприятия по реализация государственных функций, связанных с общегосударственным управлением</t>
  </si>
  <si>
    <t>09</t>
  </si>
  <si>
    <t>2</t>
  </si>
  <si>
    <t>0000</t>
  </si>
  <si>
    <t>Выполнение других обязательств государства</t>
  </si>
  <si>
    <t>0300</t>
  </si>
  <si>
    <t>Мероприятия в сфере муниципального управления</t>
  </si>
  <si>
    <t>41210</t>
  </si>
  <si>
    <t>42200</t>
  </si>
  <si>
    <t>Осуществление полномочий по вопросам осуществления муниципального земельного контроля в границах поселения</t>
  </si>
  <si>
    <t>44210</t>
  </si>
  <si>
    <t>Муниципальная программа Сабанчеевского сельского поселения "Профилактика  терроризма и экстремизма в  Сабанчеевском сельском поселении на 2019-2023 годы"</t>
  </si>
  <si>
    <t>31</t>
  </si>
  <si>
    <t>Подпрограмма "Противодействие терроризму и экстремизму,защита жизни граждан, проживающих на территории Сабанчеевского сельского поселения от террористических и экстремистских актов"</t>
  </si>
  <si>
    <t>Основное мероприятие "Информационно-пропагандистское противодействие терроризму и экстремизму"</t>
  </si>
  <si>
    <t>Мероприятия по укреплению общественного порядка и обеспечению общественной безопасности</t>
  </si>
  <si>
    <t>42300</t>
  </si>
  <si>
    <t>Национальная оборона</t>
  </si>
  <si>
    <t>Мобилизационная и вневойсковая подготовка</t>
  </si>
  <si>
    <t>03</t>
  </si>
  <si>
    <t>Осуществление первичного воинского учета на территориях, где отсутствуют военные комиссариаты</t>
  </si>
  <si>
    <t>51180</t>
  </si>
  <si>
    <t>Обеспечение пожарной безопасности</t>
  </si>
  <si>
    <t>10</t>
  </si>
  <si>
    <t>Предупреждение и ликвидация последствий чрезвычайных ситуаций и стихийных бедствий природного и техногенного характера</t>
  </si>
  <si>
    <t>Национальная экономика</t>
  </si>
  <si>
    <t>Сельское хозяйство и рыболовство</t>
  </si>
  <si>
    <t>05</t>
  </si>
  <si>
    <t>Государственная поддержка сельского хозяйства</t>
  </si>
  <si>
    <t>Субсидии на поддержку животноводства</t>
  </si>
  <si>
    <t>Субсидии юридическим лицам</t>
  </si>
  <si>
    <t>006</t>
  </si>
  <si>
    <t>Мероприятия в области сельскохозяйственного производства</t>
  </si>
  <si>
    <t>Другие вопросы в области национальной экономики</t>
  </si>
  <si>
    <t>12</t>
  </si>
  <si>
    <t>Мероприятия в области строительства, архитектуры и градостроительства</t>
  </si>
  <si>
    <t>Водное хозяйство</t>
  </si>
  <si>
    <t>Защита населения и территории от чрезвычайных ситуаций природного и техногенного характера, гражданская оборона</t>
  </si>
  <si>
    <t>Иные межбюджетные трансферты для выполнения работ по весеннему паводку</t>
  </si>
  <si>
    <t>Прочая закупка товаров, работ и услуг для обеспечения государственных (муниципальных) нужд</t>
  </si>
  <si>
    <t>Дорожное хозяйство (дорожные фонды)</t>
  </si>
  <si>
    <t>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осуществление муниципального контроля за сохранностью автомобильных дорог местного значения в границах населенных пунктов поселения, а также осуществление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</si>
  <si>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Закупка товаров, работ, услуг в целях капитального ремонта государственного (муниципального) имущества</t>
  </si>
  <si>
    <t>243</t>
  </si>
  <si>
    <t>Капитальный ремонт, ремонт и содержание автодорог общего пользования местного значения и искусственных сооружений на них за счет средств местного бюджета</t>
  </si>
  <si>
    <t>Мероприятия по землеустройству и землепользованию</t>
  </si>
  <si>
    <t>Закупка товаров, работ и услуг для обеспечения государственных (муниципальных) нужд в области геодезии и картографии вне рамок государственного оборонного заказа</t>
  </si>
  <si>
    <t>245</t>
  </si>
  <si>
    <t>Осуществление полномочий по утверждению генеральных планов поселения, правил землепользования и застройки, утверждению подготовленной на основе генеральных планов поселения документации по планировке территории, выдаче разрешений на строительство (за исключением случаев, предусмотренных ГК РФ, иными ФЗ), разрешений на ввод объектов в эксплуатацию при осуществлении строительства, реконструкции объектов капитального строительства, расположенных на территории поселения, утверждению местных нормативов градостроительного проектирования поселений, резервированию земель и изъятию земельных участков в границах поселения для муниципальных нужд, осуществлению муниципального земельного контроля в границах поселения, осуществлению в случаях, предусмотренных ГК РФ, осмотров зданий, сооружений и выдаче рекомендаций об устранении выявленных в ходе таких осмотров нарушений</t>
  </si>
  <si>
    <t>Жилищно-коммунальное хозяйство</t>
  </si>
  <si>
    <t>Жилищное хозяйство</t>
  </si>
  <si>
    <t>Поддержка жилищного хозяйства</t>
  </si>
  <si>
    <t>Мероприятия в области жилищного хозяйства</t>
  </si>
  <si>
    <t>Капитальный ремонт муниципального жилищного фонда</t>
  </si>
  <si>
    <t>Софинансирование расходных обязательств по вопросам местного значения, выплачиваемые в зависимости от розничной реализации на территории поселения алкогольной родукции с объемной долей этилового спирта свыше 25%, произведенной на территории РМ</t>
  </si>
  <si>
    <t>Коммунальное хозяйство</t>
  </si>
  <si>
    <t>Софинансирование расходных обязательств,возникающих при выполнении полномочий органов местного самоуправления по вопросам местного значения</t>
  </si>
  <si>
    <t>Софинансирование расходных обязательствпо вопросам местного значения,выплачиваемые в зависимости от выполнения поселением социально-экономических показателей</t>
  </si>
  <si>
    <t>Благоустройство</t>
  </si>
  <si>
    <t>Подпрограмма "Благоустройство сельских территорий"</t>
  </si>
  <si>
    <t>Основное мероприятие «Организация освещения территории,включая архитектурную подсветку зданий, строений, сооружений в том числе с использованием энергосберегающих технологий"</t>
  </si>
  <si>
    <t>Расходы по замене и установке ламп на энергосберегающие светильники</t>
  </si>
  <si>
    <t>Прочие мероприятия по благоустройству городских округов и поселений</t>
  </si>
  <si>
    <t>Подпрограмма "Текущее содержание сельских территорий"</t>
  </si>
  <si>
    <t>Основное мероприятие "Текущее содержание и обслуживание наружных сетей уличного освещения территории сельского поселения"</t>
  </si>
  <si>
    <t>Уличное освещение</t>
  </si>
  <si>
    <t>Основное мероприятие «Текущий ремонт и содержание историко-культурных памятников и памятников искусства"</t>
  </si>
  <si>
    <t>Ремонт памятников погибшим воинам в Великой Отечественной войне 1941-1945 годы</t>
  </si>
  <si>
    <t>Основное мероприятие  «Прочие мероприятия по содержанию территории сельского поселения»</t>
  </si>
  <si>
    <t>Текущее содержание территории общего пользования в населенных пунктах (зимнее/летнее время: уборка снега ,мусора, листвы)</t>
  </si>
  <si>
    <t>Изготовление аншлагов и номерных знаков с наименованием улиц и номерами домов на территории поселения</t>
  </si>
  <si>
    <t>Другие вопросы в области охраны окружающей среды</t>
  </si>
  <si>
    <t>06</t>
  </si>
  <si>
    <t>Прочие услуги в области охраны окружающей среды</t>
  </si>
  <si>
    <t>Охрана объектов растительного и животного мира и среды</t>
  </si>
  <si>
    <t>Образование</t>
  </si>
  <si>
    <t>0 7</t>
  </si>
  <si>
    <t>Дошкольное образование</t>
  </si>
  <si>
    <t xml:space="preserve"> 0 1</t>
  </si>
  <si>
    <t xml:space="preserve">Детские дошкольные учреждения </t>
  </si>
  <si>
    <t>На организацию предоставления общедоступного бесплатного дошкольного образования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</si>
  <si>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 выполнение работ).</t>
  </si>
  <si>
    <t>611</t>
  </si>
  <si>
    <t>Субсидии бюджетным учреждениям на иные цели.</t>
  </si>
  <si>
    <t>612</t>
  </si>
  <si>
    <t>Общее образование</t>
  </si>
  <si>
    <t>0 2</t>
  </si>
  <si>
    <t>Школы-детские сады,школы начальные, неполные средние и средние</t>
  </si>
  <si>
    <t>На организацию предоставления общедоступного и бесплатного начального общего, среднего(полного) общего образования по основным общеобразовательным программам</t>
  </si>
  <si>
    <t>001</t>
  </si>
  <si>
    <t>На реализацию государственных полномочий по реализации основных общеобразовательных программ в части финансирования расходов на оплату труда работников общеобразовательных учреждений, расходов на учебники и учебные пособия, технические средства обучения, расходные материалы и хозяйственные нужды (за исключением расходов на содержание зданий и коммунальных расходов. Осуществляемых из местных бюджетов)</t>
  </si>
  <si>
    <t>Ежемесячное денежное вознаграждение  за классное руководство</t>
  </si>
  <si>
    <t>Молодежная политика и оздоровление детей</t>
  </si>
  <si>
    <t>Проведение оздоровительной кампании детей</t>
  </si>
  <si>
    <t>Основное мероприятие "Создание и обустройство зон отдыха,спортивных и детских игровых площадок"</t>
  </si>
  <si>
    <t>"Благоустройство спортивной площадки в с. Сабанчеево Атяшевского муниципального района Республики Мордовия"</t>
  </si>
  <si>
    <t>L5764</t>
  </si>
  <si>
    <t>Мероприятия по благоустройству территорий городских округов и поселение с привлечением средств самообложения граждан</t>
  </si>
  <si>
    <t>Организация и содержание мест захоронения</t>
  </si>
  <si>
    <t>Основное мероприятие " Организация освещения территории,включая архитектурную подствету зданий,строений,сооружений,в том числе с использованием энергосберегающих технологий"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</si>
  <si>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поселения</t>
  </si>
  <si>
    <t>Софинансирование мероприятий по благоустройству территории сельских поселений</t>
  </si>
  <si>
    <t>Основное мероприятие Сохранение и восстановление природных ландшафтов и историко - культурных памятников "Восстановление памятника павшим войнам в Великой Отечественной войне 1941-1945 "</t>
  </si>
  <si>
    <t>Охрана окружающей  среды</t>
  </si>
  <si>
    <t>Осуществление полномочий по участию в организации деятельности по сбору ( в том числе раздельному сбору) и транспортированию твердых коммунальных отходов</t>
  </si>
  <si>
    <t>Социальная политика</t>
  </si>
  <si>
    <t>Доплаты к пенсиям муниципальных служащих</t>
  </si>
  <si>
    <t>03010</t>
  </si>
  <si>
    <t>Иные пенсии, социальные доплаты к пенсиям</t>
  </si>
  <si>
    <t>312</t>
  </si>
  <si>
    <t>08</t>
  </si>
  <si>
    <t>Другие вопросы в области культуры,кинематографии</t>
  </si>
  <si>
    <t>Субсидии на поддержку социальных ориентированных организаций на возмещение части затрат, связанных с осуществлением деятельности, направленной на решение социальных проблем.</t>
  </si>
  <si>
    <t>Субсидии некоммерческим организациям</t>
  </si>
  <si>
    <t>019</t>
  </si>
  <si>
    <t>Обслуживание муниципального долга</t>
  </si>
  <si>
    <t>41240</t>
  </si>
  <si>
    <t>730</t>
  </si>
  <si>
    <t>ВСЕГО РАСХОДОВ</t>
  </si>
  <si>
    <t>Приложение № 3</t>
  </si>
  <si>
    <t xml:space="preserve">к Постановлению № 43 от 20.07.2020 г. Администрации Сабанчеевского сельского поселения "Об исполнении бюджета Сабанчеевского сельского поселения за 2 квартал  2020г" </t>
  </si>
  <si>
    <t>Ведомственная структура расходов бюджета  Сабанчеевского сельского поселения за 2 квартал 2020 года</t>
  </si>
  <si>
    <t>Муниципальная программа Сабанчеевскогоо сельского поселения "Комплексное развитие сельских территорий Сабанчеевского сельского поселения на 2020-2025 годы"</t>
  </si>
  <si>
    <t>Приложение №4</t>
  </si>
  <si>
    <t>к Постановлению 43 от 20.07.2020г. Администрации Сабанчеевского сельского поселения "Об исполнении бюджета Сабанчеевского сельского поселения за 2 квартал  2020г"</t>
  </si>
  <si>
    <t>Распределение бюджетных ассигнований бюджета Сабанчеевского сельского поселения  по целевым статьям (государственным программам, муниципальным программам и непрограммным направлениям деятельности), группам (группам и подгруппам) видов расходов классификации расходов бюджетов, а также по разделам и подразделам классификации расходов бюджетов за 2 квартал 2020 года</t>
  </si>
  <si>
    <t>Адм</t>
  </si>
  <si>
    <t>Муниципальная программа Сабанчеевского сельского поселения "Повышение эффективности муниципального управления Сабанчеевского сельского поселения на 2016-2024 годы"</t>
  </si>
  <si>
    <t>Основное мероприятие "Организация мероприятий по благоустройству территории сельского поселения"</t>
  </si>
  <si>
    <t>Мероприятия по благоустройству территорий городских округов и поселений</t>
  </si>
  <si>
    <t>Озеленение</t>
  </si>
  <si>
    <t>Администрацияабанчеевского сельского поселения</t>
  </si>
  <si>
    <t>Капремонт, ремонт и содержание автомобильных дорог общего пользования местного значения и искусственных сооружений на них</t>
  </si>
  <si>
    <t>Охрана окружающей среды</t>
  </si>
  <si>
    <t>Охрана объектов растительного и животного происхождения</t>
  </si>
  <si>
    <t>Мероприятия в области культуры</t>
  </si>
  <si>
    <t>Культура, кинематография</t>
  </si>
  <si>
    <t>Культура</t>
  </si>
  <si>
    <t>Государственная поддержка муниципальных учреждений культуры</t>
  </si>
  <si>
    <t>Категория получателей бюджетных средств</t>
  </si>
  <si>
    <t>Численность</t>
  </si>
  <si>
    <t>Фактические затраты (тыс.руб.)</t>
  </si>
  <si>
    <t>Муниципальные служащие</t>
  </si>
  <si>
    <t>Всего:</t>
  </si>
  <si>
    <t>Отчет о численности муниципальных служащих Сабанчеевского  сельского поселения Атяшевского муниципального района Республики Мордовия и фактических затратах на их денежное содержание за 2 квартал 2020 г.</t>
  </si>
  <si>
    <t>Подпрограмма "Обеспечение деятельности Администрации Сабанчеево сельского поселения"</t>
  </si>
  <si>
    <t>Муниципальная программа Сабанчеевского сельского поселения "Комплексное развитие сельских территорий Сабанчеевского сельского поселения на 2020-2025 годы"</t>
  </si>
  <si>
    <t>Фактическое поступление доходов бюджета Администрации Сабанчеевского селского поселения  за 1 полугодие 2020 год по кодам классификации  доходов бюджетов</t>
  </si>
  <si>
    <t>Наименование 
показателя</t>
  </si>
  <si>
    <t>Код дохода по бюджетной классификации</t>
  </si>
  <si>
    <t>Доходы бюджета - всего</t>
  </si>
  <si>
    <t>х</t>
  </si>
  <si>
    <t xml:space="preserve">в том числе: </t>
  </si>
  <si>
    <t>Налоговые и неналоговые доходы</t>
  </si>
  <si>
    <t xml:space="preserve"> 000 1000000000 0000 000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</si>
  <si>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</si>
  <si>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92618210102010010000110</t>
  </si>
  <si>
    <t>Налог на доходы физических лиц</t>
  </si>
  <si>
    <t xml:space="preserve"> 000 1010200001 0000 110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</si>
  <si>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</si>
  <si>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</si>
  <si>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</si>
  <si>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</si>
  <si>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</si>
  <si>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</si>
  <si>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>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</si>
  <si>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</si>
  <si>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>Налог на доходы физических лиц с сумм прибыли контролируемой иностранной компании, полученной физическими лицами, признаваемыми контролирующими лицами этой компании</t>
  </si>
  <si>
    <t xml:space="preserve"> 000 1010205001 0000 110</t>
  </si>
  <si>
    <t>Акцизы по подакцизным товарам (продукции), производимым на территории Российской Федерации</t>
  </si>
  <si>
    <t xml:space="preserve"> 000 1030200001 0000 110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</si>
  <si>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</si>
  <si>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</si>
  <si>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</si>
  <si>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</si>
  <si>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</si>
  <si>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</si>
  <si>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</si>
  <si>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</si>
  <si>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</si>
  <si>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</si>
  <si>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</si>
  <si>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</si>
  <si>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</si>
  <si>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</si>
  <si>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</si>
  <si>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</si>
  <si>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единый сельхоз налог, взимаемый 
с налогоплательщиков, выбравших в
 качестве объекта налогообложения
 доходы, уменьшенные на величину
 расходов
</t>
  </si>
  <si>
    <t>18210503010011000110</t>
  </si>
  <si>
    <t>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</si>
  <si>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</si>
  <si>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</si>
  <si>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>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</si>
  <si>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</si>
  <si>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>Единый сельскохозяйственный налог</t>
  </si>
  <si>
    <t xml:space="preserve"> 000 1050300001 0000 110</t>
  </si>
  <si>
    <t xml:space="preserve"> 000 1050301001 0000 110</t>
  </si>
  <si>
    <t>Единый сельскохозяйственный налог (за налоговые периоды, истекшие до 1 января 2011 года)</t>
  </si>
  <si>
    <t xml:space="preserve"> 000 1050302001 0000 110</t>
  </si>
  <si>
    <t>Налог, взимаемый в связи с применением патентной системы налогообложения</t>
  </si>
  <si>
    <t xml:space="preserve"> 000 1050400002 0000 110</t>
  </si>
  <si>
    <t>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</si>
  <si>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</si>
  <si>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>Налог на имущество физических лиц</t>
  </si>
  <si>
    <t>1821060103010000110</t>
  </si>
  <si>
    <t>Государственная пошлина по делам, рассматриваемым в судах общей юрисдикции, мировыми судьями</t>
  </si>
  <si>
    <t xml:space="preserve"> 000 1080300001 0000 110</t>
  </si>
  <si>
    <t>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</si>
  <si>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</si>
  <si>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>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</si>
  <si>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</si>
  <si>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>Государственная пошлина за совершение действий, связанных с лицензированием, с проведением аттестации в случаях, если такая аттестация предусмотрена законодательством Российской Федерации</t>
  </si>
  <si>
    <t xml:space="preserve"> 000 1080708001 0000 110</t>
  </si>
  <si>
    <t>Государственная пошлина за совершение действий, связанных с лицензированием, с проведением аттестации в случаях, если такая аттестация предусмотрена законодательством Российской Федерации, зачисляемая в бюджеты субъектов Российской Федерации</t>
  </si>
  <si>
    <t xml:space="preserve"> 000 1080708201 0000 110</t>
  </si>
  <si>
    <t>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</si>
  <si>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</si>
  <si>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>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</si>
  <si>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</si>
  <si>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Земельный налог с организаций, обладающих земельным участком, расположенным в границах сельских поселений </t>
  </si>
  <si>
    <t>18210606033100000110</t>
  </si>
  <si>
    <t>Проценты, полученные от предоставления бюджетных кредитов внутри страны</t>
  </si>
  <si>
    <t xml:space="preserve"> 000 1110300000 0000 120</t>
  </si>
  <si>
    <t>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</si>
  <si>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</si>
  <si>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</si>
  <si>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</si>
  <si>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</si>
  <si>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</si>
  <si>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</si>
  <si>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</si>
  <si>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</si>
  <si>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</si>
  <si>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</si>
  <si>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</si>
  <si>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</t>
  </si>
  <si>
    <t xml:space="preserve"> 000 1110502505 0000 120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</si>
  <si>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</si>
  <si>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</si>
  <si>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>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</si>
  <si>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</si>
  <si>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>Доходы от сдачи в аренду имущества, составляющего государственную (муниципальную) казну (за исключением земельных участков)</t>
  </si>
  <si>
    <t xml:space="preserve"> 000 1110507000 0000 120</t>
  </si>
  <si>
    <t>Доходы от сдачи в аренду имущества, составляющего казну муниципальных районов (за исключением земельных участков)</t>
  </si>
  <si>
    <t xml:space="preserve"> 000 1110507505 0000 120</t>
  </si>
  <si>
    <t>Платежи от государственных и муниципальных унитарных предприятий</t>
  </si>
  <si>
    <t xml:space="preserve"> 000 1110700000 0000 120</t>
  </si>
  <si>
    <t>Доходы от перечисления части прибыли государственных и муниципальных унитарных предприятий, остающейся после уплаты налогов и обязательных платежей</t>
  </si>
  <si>
    <t xml:space="preserve"> 000 1110701000 0000 120</t>
  </si>
  <si>
    <t>Доходы от перечисления части прибыли, остающейся после уплаты налогов и иных обязательных платежей муниципальных унитарных предприятий, созданных муниципальными районами</t>
  </si>
  <si>
    <t xml:space="preserve"> 000 1110701505 0000 120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</si>
  <si>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</si>
  <si>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</si>
  <si>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</si>
  <si>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</si>
  <si>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>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</si>
  <si>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</si>
  <si>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>Налог на землю физических лиц физических лиц</t>
  </si>
  <si>
    <t>92610606043100000110</t>
  </si>
  <si>
    <t>Субвенции</t>
  </si>
  <si>
    <t>Субвенции бюджетам поселений на выполнение передаваемых полномочий субъектов Российской Федерации(на составление протоколов об административном правонарушении)</t>
  </si>
  <si>
    <t>92620230024100000150</t>
  </si>
  <si>
    <t>Субвенции бюджетам поселений на осуществление первичного воинского учета на территориях, где отсутствуют военные комиссариаты</t>
  </si>
  <si>
    <t>92620235118100000150</t>
  </si>
  <si>
    <t>Межбюджетные трансферты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</si>
  <si>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</si>
  <si>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92620240014100000150</t>
  </si>
  <si>
    <t>Межбюджетные трансферты, передаваемые бюджетам сельских послений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</si>
  <si>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92620249999100000150</t>
  </si>
  <si>
    <t>Субсидии бюджетам сельских поселений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</si>
  <si>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>92620225576100000150</t>
  </si>
  <si>
    <t>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сельских поселений (федеральные государственные органы, Банк России, органы управления государственными внебюджетными фондами Российской Федерации)</t>
  </si>
  <si>
    <t>92611607090100000140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</si>
  <si>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</si>
  <si>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</si>
  <si>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>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</si>
  <si>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</si>
  <si>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>Межбюджетные трансферты, передаваемые бюджетам на создание модельных муниципальных библиотек</t>
  </si>
  <si>
    <t xml:space="preserve"> 000 2024545400 0000 150</t>
  </si>
  <si>
    <t>Межбюджетные трансферты, передаваемые бюджетам муниципальных районов на создание модельных муниципальных библиотек</t>
  </si>
  <si>
    <t xml:space="preserve"> 000 2024545405 0000 150</t>
  </si>
  <si>
    <t>Прочие межбюджетные трансферты, передаваемые бюджетам</t>
  </si>
  <si>
    <t xml:space="preserve"> 000 2024999900 0000 150</t>
  </si>
  <si>
    <t>Прочие межбюджетные трансферты, передаваемые бюджетам муниципальных районов</t>
  </si>
  <si>
    <t xml:space="preserve"> 000 2024999905 0000 150</t>
  </si>
  <si>
    <t>Итого</t>
  </si>
  <si>
    <t>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</si>
  <si>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</si>
  <si>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>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</si>
  <si>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</si>
  <si>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>Приложение № 1</t>
  </si>
  <si>
    <t>Исполнение (тыс.руб)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</si>
</sst>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,##0.0"/>
    <numFmt numFmtId="165" formatCode="_-* #,##0.00_р_._-;\-* #,##0.00_р_._-;_-* &quot;-&quot;??_р_._-;_-@_-"/>
    <numFmt numFmtId="166" formatCode="#,##0.0_р_."/>
    <numFmt numFmtId="171" formatCode="#,##0.00_ ;\-#,##0.00"/>
    <numFmt numFmtId="172" formatCode="dd\.mm\.yyyy"/>
  </numFmts>
  <fonts count="29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2"/>
      <color indexed="10"/>
      <name val="Times New Roman"/>
      <family val="1"/>
      <charset val="204"/>
    </font>
    <font>
      <sz val="12"/>
      <color indexed="9"/>
      <name val="Times New Roman"/>
      <family val="1"/>
      <charset val="204"/>
    </font>
    <font>
      <b/>
      <sz val="8"/>
      <color rgb="FF000000"/>
      <name val="Arial"/>
      <family val="2"/>
      <charset val="204"/>
    </font>
    <font>
      <b/>
      <sz val="12"/>
      <color rgb="FF000000"/>
      <name val="Times New Roman"/>
      <family val="1"/>
      <charset val="204"/>
    </font>
    <font>
      <b/>
      <sz val="12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sz val="12"/>
      <color rgb="FF000000"/>
      <name val="Times New Roman"/>
      <family val="1"/>
      <charset val="204"/>
    </font>
    <font>
      <sz val="11"/>
      <color rgb="FF000000"/>
      <name val="Calibri"/>
      <family val="2"/>
      <charset val="204"/>
      <scheme val="minor"/>
    </font>
    <font>
      <sz val="11"/>
      <name val="Calibri"/>
      <family val="2"/>
      <scheme val="minor"/>
    </font>
    <font>
      <b/>
      <sz val="11"/>
      <color rgb="FF000000"/>
      <name val="Arial"/>
      <family val="2"/>
      <charset val="204"/>
    </font>
    <font>
      <sz val="8"/>
      <color rgb="FF000000"/>
      <name val="Arial"/>
      <family val="2"/>
      <charset val="204"/>
    </font>
    <font>
      <sz val="6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sz val="8"/>
      <color rgb="FF000000"/>
      <name val="Arial Cyr"/>
    </font>
    <font>
      <sz val="11"/>
      <color rgb="FF000000"/>
      <name val="Times New Roman"/>
      <family val="1"/>
      <charset val="204"/>
    </font>
    <font>
      <b/>
      <i/>
      <sz val="8"/>
      <color rgb="FF000000"/>
      <name val="Arial"/>
      <family val="2"/>
      <charset val="204"/>
    </font>
    <font>
      <sz val="11"/>
      <color rgb="FF000000"/>
      <name val="Arial"/>
      <family val="2"/>
      <charset val="204"/>
    </font>
    <font>
      <b/>
      <sz val="10"/>
      <color rgb="FF000000"/>
      <name val="Arial"/>
      <family val="2"/>
      <charset val="204"/>
    </font>
    <font>
      <sz val="10"/>
      <color rgb="FF000000"/>
      <name val="Arial Cyr"/>
    </font>
    <font>
      <b/>
      <sz val="11"/>
      <color rgb="FF000000"/>
      <name val="Arial Cyr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</patternFill>
    </fill>
    <fill>
      <patternFill patternType="solid">
        <fgColor rgb="FFC0C0C0"/>
      </patternFill>
    </fill>
  </fills>
  <borders count="5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 style="hair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hair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252">
    <xf numFmtId="0" fontId="0" fillId="0" borderId="0"/>
    <xf numFmtId="165" fontId="2" fillId="0" borderId="0" applyFont="0" applyFill="0" applyBorder="0" applyAlignment="0" applyProtection="0"/>
    <xf numFmtId="0" fontId="11" fillId="0" borderId="0"/>
    <xf numFmtId="0" fontId="13" fillId="0" borderId="0">
      <alignment horizontal="center" wrapText="1"/>
    </xf>
    <xf numFmtId="0" fontId="14" fillId="0" borderId="0"/>
    <xf numFmtId="0" fontId="16" fillId="0" borderId="0"/>
    <xf numFmtId="0" fontId="17" fillId="0" borderId="0"/>
    <xf numFmtId="0" fontId="18" fillId="0" borderId="0"/>
    <xf numFmtId="0" fontId="19" fillId="0" borderId="0">
      <alignment horizontal="left"/>
    </xf>
    <xf numFmtId="0" fontId="20" fillId="0" borderId="0">
      <alignment horizontal="center" vertical="top"/>
    </xf>
    <xf numFmtId="49" fontId="21" fillId="0" borderId="0">
      <alignment horizontal="right"/>
    </xf>
    <xf numFmtId="0" fontId="19" fillId="0" borderId="0"/>
    <xf numFmtId="0" fontId="19" fillId="0" borderId="0">
      <alignment horizontal="right"/>
    </xf>
    <xf numFmtId="49" fontId="19" fillId="0" borderId="9">
      <alignment horizontal="center" vertical="center" wrapText="1"/>
    </xf>
    <xf numFmtId="0" fontId="19" fillId="0" borderId="9">
      <alignment horizontal="center" vertical="center" wrapText="1"/>
    </xf>
    <xf numFmtId="0" fontId="19" fillId="0" borderId="10">
      <alignment horizontal="left" wrapText="1"/>
    </xf>
    <xf numFmtId="49" fontId="19" fillId="0" borderId="11">
      <alignment horizontal="center"/>
    </xf>
    <xf numFmtId="4" fontId="19" fillId="0" borderId="9">
      <alignment horizontal="right"/>
    </xf>
    <xf numFmtId="0" fontId="19" fillId="0" borderId="12">
      <alignment horizontal="left" wrapText="1" indent="1"/>
    </xf>
    <xf numFmtId="49" fontId="19" fillId="0" borderId="13">
      <alignment horizontal="center"/>
    </xf>
    <xf numFmtId="0" fontId="19" fillId="0" borderId="14">
      <alignment horizontal="left" wrapText="1" indent="2"/>
    </xf>
    <xf numFmtId="49" fontId="19" fillId="0" borderId="15">
      <alignment horizontal="center"/>
    </xf>
    <xf numFmtId="0" fontId="19" fillId="0" borderId="16"/>
    <xf numFmtId="0" fontId="19" fillId="5" borderId="16"/>
    <xf numFmtId="0" fontId="19" fillId="5" borderId="0"/>
    <xf numFmtId="0" fontId="17" fillId="0" borderId="0"/>
    <xf numFmtId="0" fontId="17" fillId="0" borderId="0"/>
    <xf numFmtId="0" fontId="16" fillId="0" borderId="0"/>
    <xf numFmtId="0" fontId="16" fillId="0" borderId="0"/>
    <xf numFmtId="0" fontId="17" fillId="0" borderId="0"/>
    <xf numFmtId="49" fontId="19" fillId="0" borderId="10">
      <alignment horizontal="center"/>
    </xf>
    <xf numFmtId="49" fontId="19" fillId="0" borderId="10">
      <alignment horizontal="center"/>
    </xf>
    <xf numFmtId="171" fontId="22" fillId="0" borderId="12">
      <alignment horizontal="right" vertical="center" shrinkToFit="1"/>
    </xf>
    <xf numFmtId="4" fontId="19" fillId="0" borderId="17">
      <alignment horizontal="right"/>
    </xf>
    <xf numFmtId="4" fontId="19" fillId="0" borderId="17">
      <alignment horizontal="right"/>
    </xf>
    <xf numFmtId="4" fontId="22" fillId="0" borderId="14">
      <alignment horizontal="right" shrinkToFit="1"/>
    </xf>
    <xf numFmtId="0" fontId="11" fillId="0" borderId="18"/>
    <xf numFmtId="2" fontId="22" fillId="0" borderId="19">
      <alignment horizontal="center" shrinkToFit="1"/>
    </xf>
    <xf numFmtId="0" fontId="19" fillId="0" borderId="20">
      <alignment horizontal="left" wrapText="1"/>
    </xf>
    <xf numFmtId="0" fontId="19" fillId="0" borderId="21">
      <alignment horizontal="left" wrapText="1"/>
    </xf>
    <xf numFmtId="0" fontId="19" fillId="0" borderId="20">
      <alignment horizontal="left" wrapText="1" indent="1"/>
    </xf>
    <xf numFmtId="0" fontId="19" fillId="0" borderId="21">
      <alignment horizontal="left" wrapText="1" indent="2"/>
    </xf>
    <xf numFmtId="0" fontId="19" fillId="0" borderId="22">
      <alignment horizontal="left" wrapText="1" indent="2"/>
    </xf>
    <xf numFmtId="0" fontId="19" fillId="0" borderId="0">
      <alignment horizontal="center" wrapText="1"/>
    </xf>
    <xf numFmtId="49" fontId="19" fillId="0" borderId="18">
      <alignment horizontal="left"/>
    </xf>
    <xf numFmtId="49" fontId="19" fillId="0" borderId="23">
      <alignment horizontal="center" wrapText="1"/>
    </xf>
    <xf numFmtId="49" fontId="19" fillId="0" borderId="23">
      <alignment horizontal="center" shrinkToFit="1"/>
    </xf>
    <xf numFmtId="49" fontId="19" fillId="0" borderId="15">
      <alignment horizontal="center" shrinkToFit="1"/>
    </xf>
    <xf numFmtId="0" fontId="19" fillId="0" borderId="22">
      <alignment horizontal="left" wrapText="1"/>
    </xf>
    <xf numFmtId="0" fontId="19" fillId="0" borderId="24">
      <alignment horizontal="left" wrapText="1"/>
    </xf>
    <xf numFmtId="0" fontId="19" fillId="0" borderId="22">
      <alignment horizontal="left" wrapText="1" indent="1"/>
    </xf>
    <xf numFmtId="0" fontId="19" fillId="0" borderId="24">
      <alignment horizontal="left" wrapText="1" indent="2"/>
    </xf>
    <xf numFmtId="0" fontId="14" fillId="0" borderId="13"/>
    <xf numFmtId="0" fontId="14" fillId="0" borderId="12"/>
    <xf numFmtId="0" fontId="11" fillId="0" borderId="25">
      <alignment horizontal="center" vertical="center" textRotation="90" wrapText="1"/>
    </xf>
    <xf numFmtId="0" fontId="11" fillId="0" borderId="26">
      <alignment horizontal="center" vertical="center" textRotation="90" wrapText="1"/>
    </xf>
    <xf numFmtId="0" fontId="19" fillId="0" borderId="0">
      <alignment vertical="center"/>
    </xf>
    <xf numFmtId="0" fontId="11" fillId="0" borderId="0">
      <alignment horizontal="center" vertical="center" textRotation="90" wrapText="1"/>
    </xf>
    <xf numFmtId="0" fontId="11" fillId="0" borderId="27">
      <alignment horizontal="center" vertical="center" textRotation="90" wrapText="1"/>
    </xf>
    <xf numFmtId="0" fontId="11" fillId="0" borderId="0">
      <alignment horizontal="center" vertical="center" textRotation="90"/>
    </xf>
    <xf numFmtId="0" fontId="11" fillId="0" borderId="27">
      <alignment horizontal="center" vertical="center" textRotation="90"/>
    </xf>
    <xf numFmtId="0" fontId="11" fillId="0" borderId="9">
      <alignment horizontal="center" vertical="center" textRotation="90"/>
    </xf>
    <xf numFmtId="0" fontId="14" fillId="0" borderId="26"/>
    <xf numFmtId="0" fontId="23" fillId="0" borderId="18">
      <alignment wrapText="1"/>
    </xf>
    <xf numFmtId="0" fontId="23" fillId="0" borderId="26">
      <alignment wrapText="1"/>
    </xf>
    <xf numFmtId="0" fontId="19" fillId="0" borderId="9">
      <alignment horizontal="center" vertical="top" wrapText="1"/>
    </xf>
    <xf numFmtId="0" fontId="11" fillId="0" borderId="28"/>
    <xf numFmtId="49" fontId="24" fillId="0" borderId="29">
      <alignment horizontal="left" vertical="center" wrapText="1"/>
    </xf>
    <xf numFmtId="49" fontId="19" fillId="0" borderId="24">
      <alignment horizontal="left" vertical="center" wrapText="1" indent="2"/>
    </xf>
    <xf numFmtId="49" fontId="19" fillId="0" borderId="22">
      <alignment horizontal="left" vertical="center" wrapText="1" indent="3"/>
    </xf>
    <xf numFmtId="49" fontId="19" fillId="0" borderId="29">
      <alignment horizontal="left" vertical="center" wrapText="1" indent="3"/>
    </xf>
    <xf numFmtId="49" fontId="19" fillId="0" borderId="30">
      <alignment horizontal="left" vertical="center" wrapText="1" indent="3"/>
    </xf>
    <xf numFmtId="0" fontId="24" fillId="0" borderId="28">
      <alignment horizontal="left" vertical="center" wrapText="1"/>
    </xf>
    <xf numFmtId="49" fontId="19" fillId="0" borderId="26">
      <alignment horizontal="left" vertical="center" wrapText="1" indent="3"/>
    </xf>
    <xf numFmtId="49" fontId="19" fillId="0" borderId="0">
      <alignment horizontal="left" vertical="center" wrapText="1" indent="3"/>
    </xf>
    <xf numFmtId="49" fontId="19" fillId="0" borderId="18">
      <alignment horizontal="left" vertical="center" wrapText="1" indent="3"/>
    </xf>
    <xf numFmtId="49" fontId="24" fillId="0" borderId="28">
      <alignment horizontal="left" vertical="center" wrapText="1"/>
    </xf>
    <xf numFmtId="0" fontId="19" fillId="0" borderId="29">
      <alignment horizontal="left" vertical="center" wrapText="1"/>
    </xf>
    <xf numFmtId="0" fontId="19" fillId="0" borderId="30">
      <alignment horizontal="left" vertical="center" wrapText="1"/>
    </xf>
    <xf numFmtId="49" fontId="24" fillId="0" borderId="31">
      <alignment horizontal="left" vertical="center" wrapText="1"/>
    </xf>
    <xf numFmtId="49" fontId="19" fillId="0" borderId="32">
      <alignment horizontal="left" vertical="center" wrapText="1"/>
    </xf>
    <xf numFmtId="49" fontId="19" fillId="0" borderId="33">
      <alignment horizontal="left" vertical="center" wrapText="1"/>
    </xf>
    <xf numFmtId="49" fontId="11" fillId="0" borderId="34">
      <alignment horizontal="center"/>
    </xf>
    <xf numFmtId="49" fontId="11" fillId="0" borderId="35">
      <alignment horizontal="center" vertical="center" wrapText="1"/>
    </xf>
    <xf numFmtId="49" fontId="19" fillId="0" borderId="36">
      <alignment horizontal="center" vertical="center" wrapText="1"/>
    </xf>
    <xf numFmtId="49" fontId="19" fillId="0" borderId="23">
      <alignment horizontal="center" vertical="center" wrapText="1"/>
    </xf>
    <xf numFmtId="49" fontId="19" fillId="0" borderId="35">
      <alignment horizontal="center" vertical="center" wrapText="1"/>
    </xf>
    <xf numFmtId="49" fontId="19" fillId="0" borderId="26">
      <alignment horizontal="center" vertical="center" wrapText="1"/>
    </xf>
    <xf numFmtId="49" fontId="19" fillId="0" borderId="0">
      <alignment horizontal="center" vertical="center" wrapText="1"/>
    </xf>
    <xf numFmtId="49" fontId="19" fillId="0" borderId="18">
      <alignment horizontal="center" vertical="center" wrapText="1"/>
    </xf>
    <xf numFmtId="49" fontId="11" fillId="0" borderId="34">
      <alignment horizontal="center" vertical="center" wrapText="1"/>
    </xf>
    <xf numFmtId="49" fontId="19" fillId="0" borderId="37">
      <alignment horizontal="center" vertical="center" wrapText="1"/>
    </xf>
    <xf numFmtId="0" fontId="14" fillId="0" borderId="16"/>
    <xf numFmtId="0" fontId="19" fillId="0" borderId="34">
      <alignment horizontal="center" vertical="center"/>
    </xf>
    <xf numFmtId="0" fontId="19" fillId="0" borderId="36">
      <alignment horizontal="center" vertical="center"/>
    </xf>
    <xf numFmtId="0" fontId="19" fillId="0" borderId="23">
      <alignment horizontal="center" vertical="center"/>
    </xf>
    <xf numFmtId="0" fontId="19" fillId="0" borderId="35">
      <alignment horizontal="center" vertical="center"/>
    </xf>
    <xf numFmtId="49" fontId="19" fillId="0" borderId="11">
      <alignment horizontal="center" vertical="center"/>
    </xf>
    <xf numFmtId="49" fontId="19" fillId="0" borderId="13">
      <alignment horizontal="center" vertical="center"/>
    </xf>
    <xf numFmtId="49" fontId="19" fillId="0" borderId="15">
      <alignment horizontal="center" vertical="center"/>
    </xf>
    <xf numFmtId="49" fontId="19" fillId="0" borderId="9">
      <alignment horizontal="center" vertical="center"/>
    </xf>
    <xf numFmtId="49" fontId="19" fillId="0" borderId="9">
      <alignment horizontal="center" vertical="top" wrapText="1"/>
    </xf>
    <xf numFmtId="0" fontId="19" fillId="0" borderId="13"/>
    <xf numFmtId="4" fontId="19" fillId="0" borderId="26">
      <alignment horizontal="right"/>
    </xf>
    <xf numFmtId="4" fontId="19" fillId="0" borderId="0">
      <alignment horizontal="right" shrinkToFit="1"/>
    </xf>
    <xf numFmtId="4" fontId="19" fillId="0" borderId="18">
      <alignment horizontal="right"/>
    </xf>
    <xf numFmtId="4" fontId="19" fillId="0" borderId="38">
      <alignment horizontal="right"/>
    </xf>
    <xf numFmtId="49" fontId="19" fillId="0" borderId="18">
      <alignment horizontal="center" wrapText="1"/>
    </xf>
    <xf numFmtId="0" fontId="19" fillId="0" borderId="26">
      <alignment horizontal="center"/>
    </xf>
    <xf numFmtId="0" fontId="25" fillId="0" borderId="18"/>
    <xf numFmtId="0" fontId="25" fillId="0" borderId="26"/>
    <xf numFmtId="0" fontId="19" fillId="0" borderId="18">
      <alignment horizontal="center"/>
    </xf>
    <xf numFmtId="49" fontId="19" fillId="0" borderId="26">
      <alignment horizontal="center"/>
    </xf>
    <xf numFmtId="49" fontId="19" fillId="0" borderId="0">
      <alignment horizontal="left"/>
    </xf>
    <xf numFmtId="4" fontId="19" fillId="0" borderId="13">
      <alignment horizontal="right"/>
    </xf>
    <xf numFmtId="0" fontId="19" fillId="0" borderId="9">
      <alignment horizontal="center" vertical="top"/>
    </xf>
    <xf numFmtId="4" fontId="19" fillId="0" borderId="12">
      <alignment horizontal="right"/>
    </xf>
    <xf numFmtId="0" fontId="19" fillId="0" borderId="12"/>
    <xf numFmtId="4" fontId="19" fillId="0" borderId="39">
      <alignment horizontal="right"/>
    </xf>
    <xf numFmtId="0" fontId="23" fillId="0" borderId="9">
      <alignment wrapText="1"/>
    </xf>
    <xf numFmtId="0" fontId="16" fillId="0" borderId="40"/>
    <xf numFmtId="0" fontId="14" fillId="6" borderId="0"/>
    <xf numFmtId="0" fontId="11" fillId="0" borderId="0"/>
    <xf numFmtId="0" fontId="19" fillId="0" borderId="0"/>
    <xf numFmtId="0" fontId="16" fillId="0" borderId="0"/>
    <xf numFmtId="0" fontId="14" fillId="0" borderId="0"/>
    <xf numFmtId="0" fontId="19" fillId="0" borderId="9">
      <alignment horizontal="center" vertical="top" wrapText="1"/>
    </xf>
    <xf numFmtId="49" fontId="19" fillId="0" borderId="9">
      <alignment horizontal="center" vertical="center" wrapText="1"/>
    </xf>
    <xf numFmtId="0" fontId="19" fillId="0" borderId="12">
      <alignment horizontal="left" wrapText="1" indent="1"/>
    </xf>
    <xf numFmtId="0" fontId="19" fillId="0" borderId="14">
      <alignment horizontal="left" wrapText="1" indent="2"/>
    </xf>
    <xf numFmtId="0" fontId="16" fillId="0" borderId="0"/>
    <xf numFmtId="0" fontId="19" fillId="0" borderId="26">
      <alignment horizontal="left"/>
    </xf>
    <xf numFmtId="49" fontId="19" fillId="0" borderId="34">
      <alignment horizontal="center" wrapText="1"/>
    </xf>
    <xf numFmtId="49" fontId="19" fillId="0" borderId="34">
      <alignment horizontal="center" wrapText="1"/>
    </xf>
    <xf numFmtId="49" fontId="19" fillId="0" borderId="36">
      <alignment horizontal="center" wrapText="1"/>
    </xf>
    <xf numFmtId="49" fontId="19" fillId="0" borderId="23">
      <alignment horizontal="center"/>
    </xf>
    <xf numFmtId="49" fontId="19" fillId="0" borderId="23">
      <alignment horizontal="center"/>
    </xf>
    <xf numFmtId="0" fontId="19" fillId="0" borderId="16"/>
    <xf numFmtId="0" fontId="19" fillId="0" borderId="0">
      <alignment horizontal="center"/>
    </xf>
    <xf numFmtId="0" fontId="19" fillId="0" borderId="0">
      <alignment horizontal="center"/>
    </xf>
    <xf numFmtId="49" fontId="19" fillId="0" borderId="26"/>
    <xf numFmtId="49" fontId="19" fillId="0" borderId="0"/>
    <xf numFmtId="49" fontId="19" fillId="0" borderId="0"/>
    <xf numFmtId="49" fontId="19" fillId="0" borderId="15">
      <alignment horizontal="center"/>
    </xf>
    <xf numFmtId="49" fontId="19" fillId="0" borderId="38">
      <alignment horizontal="center" vertical="center" wrapText="1"/>
    </xf>
    <xf numFmtId="49" fontId="19" fillId="0" borderId="38">
      <alignment horizontal="center" vertical="center" wrapText="1"/>
    </xf>
    <xf numFmtId="0" fontId="16" fillId="0" borderId="0"/>
    <xf numFmtId="4" fontId="19" fillId="0" borderId="15">
      <alignment horizontal="right"/>
    </xf>
    <xf numFmtId="4" fontId="19" fillId="0" borderId="15">
      <alignment horizontal="right"/>
    </xf>
    <xf numFmtId="0" fontId="19" fillId="5" borderId="16"/>
    <xf numFmtId="0" fontId="11" fillId="0" borderId="0">
      <alignment horizontal="center"/>
    </xf>
    <xf numFmtId="0" fontId="19" fillId="0" borderId="18">
      <alignment wrapText="1"/>
    </xf>
    <xf numFmtId="0" fontId="19" fillId="0" borderId="41">
      <alignment wrapText="1"/>
    </xf>
    <xf numFmtId="0" fontId="26" fillId="0" borderId="0"/>
    <xf numFmtId="0" fontId="19" fillId="0" borderId="27">
      <alignment horizontal="center"/>
    </xf>
    <xf numFmtId="49" fontId="21" fillId="0" borderId="42">
      <alignment horizontal="right"/>
    </xf>
    <xf numFmtId="0" fontId="19" fillId="0" borderId="42">
      <alignment horizontal="right"/>
    </xf>
    <xf numFmtId="0" fontId="16" fillId="0" borderId="43"/>
    <xf numFmtId="0" fontId="26" fillId="0" borderId="18"/>
    <xf numFmtId="0" fontId="19" fillId="0" borderId="38">
      <alignment horizontal="center"/>
    </xf>
    <xf numFmtId="49" fontId="14" fillId="0" borderId="44">
      <alignment horizontal="center"/>
    </xf>
    <xf numFmtId="172" fontId="19" fillId="0" borderId="45">
      <alignment horizontal="center"/>
    </xf>
    <xf numFmtId="0" fontId="19" fillId="0" borderId="46">
      <alignment horizontal="center"/>
    </xf>
    <xf numFmtId="49" fontId="19" fillId="0" borderId="47">
      <alignment horizontal="center"/>
    </xf>
    <xf numFmtId="49" fontId="19" fillId="0" borderId="45">
      <alignment horizontal="center"/>
    </xf>
    <xf numFmtId="0" fontId="27" fillId="0" borderId="18"/>
    <xf numFmtId="0" fontId="19" fillId="0" borderId="45">
      <alignment horizontal="center"/>
    </xf>
    <xf numFmtId="0" fontId="22" fillId="0" borderId="25">
      <alignment horizontal="center" vertical="top" wrapText="1"/>
    </xf>
    <xf numFmtId="49" fontId="19" fillId="0" borderId="48">
      <alignment horizontal="center"/>
    </xf>
    <xf numFmtId="0" fontId="22" fillId="0" borderId="25">
      <alignment horizontal="center" vertical="center"/>
    </xf>
    <xf numFmtId="0" fontId="16" fillId="0" borderId="49"/>
    <xf numFmtId="0" fontId="22" fillId="0" borderId="50">
      <alignment horizontal="left" wrapText="1"/>
    </xf>
    <xf numFmtId="0" fontId="14" fillId="0" borderId="51"/>
    <xf numFmtId="0" fontId="14" fillId="0" borderId="51"/>
    <xf numFmtId="0" fontId="22" fillId="0" borderId="21">
      <alignment horizontal="left" wrapText="1"/>
    </xf>
    <xf numFmtId="0" fontId="14" fillId="0" borderId="40"/>
    <xf numFmtId="0" fontId="14" fillId="0" borderId="40"/>
    <xf numFmtId="0" fontId="22" fillId="0" borderId="52">
      <alignment horizontal="left" wrapText="1" indent="2"/>
    </xf>
    <xf numFmtId="49" fontId="14" fillId="0" borderId="0">
      <alignment horizontal="center"/>
    </xf>
    <xf numFmtId="0" fontId="27" fillId="0" borderId="41"/>
    <xf numFmtId="172" fontId="19" fillId="0" borderId="0">
      <alignment horizontal="center"/>
    </xf>
    <xf numFmtId="0" fontId="22" fillId="0" borderId="53">
      <alignment horizontal="left" wrapText="1"/>
    </xf>
    <xf numFmtId="49" fontId="19" fillId="0" borderId="0">
      <alignment horizontal="center"/>
    </xf>
    <xf numFmtId="49" fontId="19" fillId="0" borderId="0">
      <alignment horizontal="center"/>
    </xf>
    <xf numFmtId="0" fontId="16" fillId="0" borderId="26"/>
    <xf numFmtId="49" fontId="19" fillId="0" borderId="0">
      <alignment horizontal="right"/>
    </xf>
    <xf numFmtId="49" fontId="19" fillId="0" borderId="0">
      <alignment horizontal="right"/>
    </xf>
    <xf numFmtId="4" fontId="19" fillId="0" borderId="10">
      <alignment horizontal="right"/>
    </xf>
    <xf numFmtId="0" fontId="22" fillId="0" borderId="9">
      <alignment horizontal="center" vertical="top" wrapText="1"/>
    </xf>
    <xf numFmtId="49" fontId="19" fillId="0" borderId="12">
      <alignment horizontal="center"/>
    </xf>
    <xf numFmtId="0" fontId="22" fillId="0" borderId="38">
      <alignment horizontal="center" vertical="center"/>
    </xf>
    <xf numFmtId="4" fontId="19" fillId="0" borderId="14">
      <alignment horizontal="right"/>
    </xf>
    <xf numFmtId="4" fontId="19" fillId="0" borderId="14">
      <alignment horizontal="right"/>
    </xf>
    <xf numFmtId="0" fontId="22" fillId="0" borderId="34">
      <alignment horizontal="center" vertical="center" shrinkToFit="1"/>
    </xf>
    <xf numFmtId="0" fontId="19" fillId="0" borderId="0">
      <alignment horizontal="left" wrapText="1"/>
    </xf>
    <xf numFmtId="0" fontId="19" fillId="0" borderId="0">
      <alignment horizontal="left" wrapText="1"/>
    </xf>
    <xf numFmtId="0" fontId="22" fillId="0" borderId="36">
      <alignment horizontal="center" vertical="center" shrinkToFit="1"/>
    </xf>
    <xf numFmtId="0" fontId="19" fillId="0" borderId="18">
      <alignment horizontal="left"/>
    </xf>
    <xf numFmtId="0" fontId="19" fillId="0" borderId="18">
      <alignment horizontal="left"/>
    </xf>
    <xf numFmtId="49" fontId="22" fillId="0" borderId="23">
      <alignment horizontal="center" shrinkToFit="1"/>
    </xf>
    <xf numFmtId="0" fontId="19" fillId="0" borderId="52">
      <alignment horizontal="left" wrapText="1"/>
    </xf>
    <xf numFmtId="0" fontId="19" fillId="0" borderId="52">
      <alignment horizontal="left" wrapText="1"/>
    </xf>
    <xf numFmtId="0" fontId="27" fillId="0" borderId="54"/>
    <xf numFmtId="0" fontId="19" fillId="0" borderId="55">
      <alignment horizontal="left" wrapText="1" indent="1"/>
    </xf>
    <xf numFmtId="0" fontId="19" fillId="0" borderId="55">
      <alignment horizontal="left" wrapText="1" indent="1"/>
    </xf>
    <xf numFmtId="0" fontId="22" fillId="0" borderId="56">
      <alignment horizontal="center" vertical="center" shrinkToFit="1"/>
    </xf>
    <xf numFmtId="0" fontId="19" fillId="0" borderId="54"/>
    <xf numFmtId="0" fontId="19" fillId="0" borderId="54"/>
    <xf numFmtId="0" fontId="16" fillId="0" borderId="16"/>
    <xf numFmtId="0" fontId="11" fillId="0" borderId="57">
      <alignment horizontal="left" wrapText="1"/>
    </xf>
    <xf numFmtId="0" fontId="11" fillId="0" borderId="57">
      <alignment horizontal="left" wrapText="1"/>
    </xf>
    <xf numFmtId="49" fontId="22" fillId="0" borderId="11">
      <alignment horizontal="center" vertical="center"/>
    </xf>
    <xf numFmtId="49" fontId="19" fillId="0" borderId="0">
      <alignment horizontal="center" wrapText="1"/>
    </xf>
    <xf numFmtId="49" fontId="19" fillId="0" borderId="0">
      <alignment horizontal="center" wrapText="1"/>
    </xf>
    <xf numFmtId="49" fontId="22" fillId="0" borderId="13">
      <alignment horizontal="center" vertical="center"/>
    </xf>
    <xf numFmtId="49" fontId="19" fillId="0" borderId="35">
      <alignment horizontal="center" wrapText="1"/>
    </xf>
    <xf numFmtId="49" fontId="19" fillId="0" borderId="35">
      <alignment horizontal="center" wrapText="1"/>
    </xf>
    <xf numFmtId="49" fontId="22" fillId="0" borderId="15">
      <alignment horizontal="center"/>
    </xf>
    <xf numFmtId="0" fontId="19" fillId="0" borderId="56">
      <alignment horizontal="center" wrapText="1"/>
    </xf>
    <xf numFmtId="0" fontId="19" fillId="0" borderId="56">
      <alignment horizontal="center" wrapText="1"/>
    </xf>
    <xf numFmtId="49" fontId="22" fillId="0" borderId="58">
      <alignment horizontal="center"/>
    </xf>
    <xf numFmtId="49" fontId="19" fillId="0" borderId="15">
      <alignment horizontal="center" wrapText="1"/>
    </xf>
    <xf numFmtId="49" fontId="19" fillId="0" borderId="15">
      <alignment horizontal="center" wrapText="1"/>
    </xf>
    <xf numFmtId="49" fontId="22" fillId="0" borderId="9">
      <alignment horizontal="center" vertical="top" wrapText="1"/>
    </xf>
    <xf numFmtId="49" fontId="19" fillId="0" borderId="9">
      <alignment horizontal="center"/>
    </xf>
    <xf numFmtId="49" fontId="19" fillId="0" borderId="9">
      <alignment horizontal="center"/>
    </xf>
    <xf numFmtId="49" fontId="22" fillId="0" borderId="38">
      <alignment horizontal="center" vertical="center"/>
    </xf>
    <xf numFmtId="49" fontId="19" fillId="0" borderId="58">
      <alignment horizontal="center" wrapText="1"/>
    </xf>
    <xf numFmtId="49" fontId="19" fillId="0" borderId="58">
      <alignment horizontal="center" wrapText="1"/>
    </xf>
    <xf numFmtId="4" fontId="22" fillId="0" borderId="11">
      <alignment horizontal="right" shrinkToFit="1"/>
    </xf>
    <xf numFmtId="49" fontId="19" fillId="0" borderId="18"/>
    <xf numFmtId="49" fontId="19" fillId="0" borderId="18"/>
    <xf numFmtId="171" fontId="22" fillId="0" borderId="13">
      <alignment horizontal="right" vertical="center" shrinkToFit="1"/>
    </xf>
    <xf numFmtId="4" fontId="19" fillId="0" borderId="11">
      <alignment horizontal="right"/>
    </xf>
    <xf numFmtId="4" fontId="19" fillId="0" borderId="11">
      <alignment horizontal="right"/>
    </xf>
    <xf numFmtId="4" fontId="22" fillId="0" borderId="15">
      <alignment horizontal="right" shrinkToFit="1"/>
    </xf>
    <xf numFmtId="49" fontId="11" fillId="0" borderId="0"/>
    <xf numFmtId="49" fontId="11" fillId="0" borderId="0"/>
    <xf numFmtId="2" fontId="22" fillId="0" borderId="58">
      <alignment horizontal="center" shrinkToFit="1"/>
    </xf>
    <xf numFmtId="0" fontId="19" fillId="0" borderId="14">
      <alignment horizontal="left" wrapText="1"/>
    </xf>
    <xf numFmtId="0" fontId="19" fillId="0" borderId="14">
      <alignment horizontal="left" wrapText="1"/>
    </xf>
    <xf numFmtId="4" fontId="22" fillId="0" borderId="58">
      <alignment horizontal="right" shrinkToFit="1"/>
    </xf>
    <xf numFmtId="0" fontId="11" fillId="0" borderId="17">
      <alignment horizontal="left" wrapText="1"/>
    </xf>
    <xf numFmtId="0" fontId="11" fillId="0" borderId="17">
      <alignment horizontal="left" wrapText="1"/>
    </xf>
    <xf numFmtId="0" fontId="28" fillId="0" borderId="0">
      <alignment horizontal="center"/>
    </xf>
    <xf numFmtId="0" fontId="19" fillId="0" borderId="18"/>
    <xf numFmtId="0" fontId="19" fillId="0" borderId="18"/>
    <xf numFmtId="49" fontId="22" fillId="0" borderId="0">
      <alignment horizontal="right"/>
    </xf>
    <xf numFmtId="0" fontId="14" fillId="0" borderId="18"/>
    <xf numFmtId="0" fontId="14" fillId="0" borderId="18"/>
    <xf numFmtId="4" fontId="22" fillId="0" borderId="17">
      <alignment horizontal="right" shrinkToFit="1"/>
    </xf>
    <xf numFmtId="0" fontId="1" fillId="0" borderId="0"/>
  </cellStyleXfs>
  <cellXfs count="132">
    <xf numFmtId="0" fontId="0" fillId="0" borderId="0" xfId="0"/>
    <xf numFmtId="0" fontId="3" fillId="0" borderId="0" xfId="0" applyFont="1" applyAlignment="1">
      <alignment horizontal="right" vertical="top" wrapText="1"/>
    </xf>
    <xf numFmtId="0" fontId="3" fillId="0" borderId="0" xfId="0" applyFont="1" applyAlignment="1">
      <alignment horizontal="left"/>
    </xf>
    <xf numFmtId="0" fontId="3" fillId="0" borderId="0" xfId="0" applyFont="1"/>
    <xf numFmtId="0" fontId="3" fillId="0" borderId="0" xfId="0" applyFont="1" applyFill="1"/>
    <xf numFmtId="49" fontId="3" fillId="0" borderId="0" xfId="0" applyNumberFormat="1" applyFont="1" applyAlignment="1">
      <alignment vertical="top" wrapText="1"/>
    </xf>
    <xf numFmtId="0" fontId="3" fillId="0" borderId="0" xfId="0" applyFont="1" applyAlignment="1">
      <alignment vertical="top" wrapText="1"/>
    </xf>
    <xf numFmtId="0" fontId="3" fillId="2" borderId="0" xfId="0" applyFont="1" applyFill="1" applyAlignment="1">
      <alignment horizontal="center" vertical="top" wrapText="1"/>
    </xf>
    <xf numFmtId="0" fontId="3" fillId="0" borderId="0" xfId="0" applyFont="1" applyBorder="1" applyAlignment="1">
      <alignment horizontal="center" wrapText="1"/>
    </xf>
    <xf numFmtId="49" fontId="3" fillId="0" borderId="0" xfId="0" applyNumberFormat="1" applyFont="1"/>
    <xf numFmtId="164" fontId="3" fillId="0" borderId="0" xfId="0" applyNumberFormat="1" applyFont="1" applyBorder="1" applyAlignment="1">
      <alignment horizontal="right"/>
    </xf>
    <xf numFmtId="0" fontId="3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1" xfId="0" applyFont="1" applyBorder="1"/>
    <xf numFmtId="0" fontId="3" fillId="3" borderId="0" xfId="0" applyFont="1" applyFill="1"/>
    <xf numFmtId="0" fontId="3" fillId="0" borderId="1" xfId="0" applyFont="1" applyBorder="1" applyAlignment="1">
      <alignment horizontal="left" wrapText="1"/>
    </xf>
    <xf numFmtId="49" fontId="3" fillId="0" borderId="1" xfId="0" applyNumberFormat="1" applyFont="1" applyBorder="1" applyAlignment="1">
      <alignment horizontal="center"/>
    </xf>
    <xf numFmtId="164" fontId="3" fillId="2" borderId="1" xfId="1" applyNumberFormat="1" applyFont="1" applyFill="1" applyBorder="1" applyAlignment="1">
      <alignment wrapText="1"/>
    </xf>
    <xf numFmtId="164" fontId="4" fillId="2" borderId="1" xfId="1" applyNumberFormat="1" applyFont="1" applyFill="1" applyBorder="1" applyAlignment="1">
      <alignment wrapText="1"/>
    </xf>
    <xf numFmtId="164" fontId="5" fillId="2" borderId="1" xfId="1" applyNumberFormat="1" applyFont="1" applyFill="1" applyBorder="1" applyAlignment="1">
      <alignment wrapText="1"/>
    </xf>
    <xf numFmtId="49" fontId="3" fillId="0" borderId="1" xfId="0" applyNumberFormat="1" applyFont="1" applyBorder="1" applyAlignment="1">
      <alignment wrapText="1"/>
    </xf>
    <xf numFmtId="0" fontId="3" fillId="2" borderId="1" xfId="0" applyFont="1" applyFill="1" applyBorder="1" applyAlignment="1">
      <alignment wrapText="1"/>
    </xf>
    <xf numFmtId="0" fontId="3" fillId="0" borderId="1" xfId="0" applyFont="1" applyBorder="1" applyAlignment="1">
      <alignment wrapText="1"/>
    </xf>
    <xf numFmtId="164" fontId="3" fillId="0" borderId="1" xfId="1" applyNumberFormat="1" applyFont="1" applyBorder="1" applyAlignment="1">
      <alignment wrapText="1"/>
    </xf>
    <xf numFmtId="164" fontId="7" fillId="0" borderId="1" xfId="1" applyNumberFormat="1" applyFont="1" applyBorder="1" applyAlignment="1">
      <alignment wrapText="1"/>
    </xf>
    <xf numFmtId="164" fontId="7" fillId="3" borderId="1" xfId="1" applyNumberFormat="1" applyFont="1" applyFill="1" applyBorder="1" applyAlignment="1">
      <alignment wrapText="1"/>
    </xf>
    <xf numFmtId="164" fontId="3" fillId="0" borderId="0" xfId="0" applyNumberFormat="1" applyFont="1"/>
    <xf numFmtId="164" fontId="7" fillId="2" borderId="1" xfId="1" applyNumberFormat="1" applyFont="1" applyFill="1" applyBorder="1" applyAlignment="1">
      <alignment wrapText="1"/>
    </xf>
    <xf numFmtId="164" fontId="3" fillId="3" borderId="1" xfId="1" applyNumberFormat="1" applyFont="1" applyFill="1" applyBorder="1" applyAlignment="1">
      <alignment wrapText="1"/>
    </xf>
    <xf numFmtId="49" fontId="3" fillId="0" borderId="0" xfId="0" applyNumberFormat="1" applyFont="1" applyBorder="1" applyAlignment="1">
      <alignment horizontal="center"/>
    </xf>
    <xf numFmtId="164" fontId="3" fillId="0" borderId="0" xfId="1" applyNumberFormat="1" applyFont="1" applyBorder="1" applyAlignment="1">
      <alignment wrapText="1"/>
    </xf>
    <xf numFmtId="164" fontId="3" fillId="2" borderId="0" xfId="1" applyNumberFormat="1" applyFont="1" applyFill="1" applyBorder="1" applyAlignment="1">
      <alignment wrapText="1"/>
    </xf>
    <xf numFmtId="0" fontId="3" fillId="0" borderId="0" xfId="0" applyFont="1" applyBorder="1"/>
    <xf numFmtId="164" fontId="3" fillId="0" borderId="1" xfId="1" applyNumberFormat="1" applyFont="1" applyFill="1" applyBorder="1" applyAlignment="1">
      <alignment wrapText="1"/>
    </xf>
    <xf numFmtId="0" fontId="3" fillId="3" borderId="1" xfId="0" applyFont="1" applyFill="1" applyBorder="1" applyAlignment="1">
      <alignment wrapText="1"/>
    </xf>
    <xf numFmtId="49" fontId="3" fillId="3" borderId="1" xfId="0" applyNumberFormat="1" applyFont="1" applyFill="1" applyBorder="1" applyAlignment="1">
      <alignment horizontal="center"/>
    </xf>
    <xf numFmtId="0" fontId="3" fillId="3" borderId="0" xfId="0" applyFont="1" applyFill="1" applyBorder="1"/>
    <xf numFmtId="0" fontId="3" fillId="0" borderId="1" xfId="0" applyFont="1" applyFill="1" applyBorder="1" applyAlignment="1">
      <alignment wrapText="1"/>
    </xf>
    <xf numFmtId="49" fontId="3" fillId="0" borderId="1" xfId="0" applyNumberFormat="1" applyFont="1" applyFill="1" applyBorder="1" applyAlignment="1">
      <alignment horizontal="center"/>
    </xf>
    <xf numFmtId="164" fontId="3" fillId="0" borderId="0" xfId="0" applyNumberFormat="1" applyFont="1" applyFill="1"/>
    <xf numFmtId="0" fontId="3" fillId="0" borderId="0" xfId="0" applyFont="1" applyFill="1" applyBorder="1"/>
    <xf numFmtId="164" fontId="3" fillId="0" borderId="0" xfId="1" applyNumberFormat="1" applyFont="1" applyFill="1" applyBorder="1" applyAlignment="1">
      <alignment wrapText="1"/>
    </xf>
    <xf numFmtId="0" fontId="7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wrapText="1"/>
    </xf>
    <xf numFmtId="164" fontId="3" fillId="2" borderId="0" xfId="0" applyNumberFormat="1" applyFont="1" applyFill="1"/>
    <xf numFmtId="0" fontId="3" fillId="2" borderId="0" xfId="0" applyFont="1" applyFill="1" applyBorder="1"/>
    <xf numFmtId="0" fontId="3" fillId="2" borderId="0" xfId="0" applyFont="1" applyFill="1"/>
    <xf numFmtId="0" fontId="8" fillId="2" borderId="0" xfId="0" applyFont="1" applyFill="1"/>
    <xf numFmtId="0" fontId="3" fillId="0" borderId="1" xfId="0" applyFont="1" applyFill="1" applyBorder="1" applyAlignment="1">
      <alignment horizontal="center" wrapText="1"/>
    </xf>
    <xf numFmtId="49" fontId="4" fillId="0" borderId="1" xfId="0" applyNumberFormat="1" applyFont="1" applyBorder="1" applyAlignment="1">
      <alignment horizontal="center"/>
    </xf>
    <xf numFmtId="49" fontId="3" fillId="0" borderId="1" xfId="0" applyNumberFormat="1" applyFont="1" applyBorder="1" applyAlignment="1">
      <alignment horizontal="center" wrapText="1"/>
    </xf>
    <xf numFmtId="0" fontId="4" fillId="3" borderId="1" xfId="0" applyFont="1" applyFill="1" applyBorder="1" applyAlignment="1">
      <alignment wrapText="1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center"/>
    </xf>
    <xf numFmtId="164" fontId="9" fillId="2" borderId="1" xfId="1" applyNumberFormat="1" applyFont="1" applyFill="1" applyBorder="1" applyAlignment="1">
      <alignment wrapText="1"/>
    </xf>
    <xf numFmtId="164" fontId="9" fillId="3" borderId="1" xfId="1" applyNumberFormat="1" applyFont="1" applyFill="1" applyBorder="1" applyAlignment="1">
      <alignment wrapText="1"/>
    </xf>
    <xf numFmtId="0" fontId="9" fillId="0" borderId="0" xfId="0" applyFont="1"/>
    <xf numFmtId="0" fontId="3" fillId="0" borderId="0" xfId="0" applyFont="1" applyBorder="1" applyAlignment="1">
      <alignment wrapText="1"/>
    </xf>
    <xf numFmtId="0" fontId="3" fillId="0" borderId="1" xfId="0" applyNumberFormat="1" applyFont="1" applyBorder="1" applyAlignment="1">
      <alignment wrapText="1"/>
    </xf>
    <xf numFmtId="0" fontId="3" fillId="4" borderId="1" xfId="0" applyFont="1" applyFill="1" applyBorder="1" applyAlignment="1">
      <alignment wrapText="1"/>
    </xf>
    <xf numFmtId="49" fontId="4" fillId="4" borderId="1" xfId="0" applyNumberFormat="1" applyFont="1" applyFill="1" applyBorder="1" applyAlignment="1">
      <alignment horizontal="center"/>
    </xf>
    <xf numFmtId="0" fontId="4" fillId="4" borderId="1" xfId="0" applyFont="1" applyFill="1" applyBorder="1" applyAlignment="1">
      <alignment horizontal="center"/>
    </xf>
    <xf numFmtId="164" fontId="3" fillId="4" borderId="1" xfId="1" applyNumberFormat="1" applyFont="1" applyFill="1" applyBorder="1" applyAlignment="1">
      <alignment wrapText="1"/>
    </xf>
    <xf numFmtId="164" fontId="3" fillId="4" borderId="0" xfId="0" applyNumberFormat="1" applyFont="1" applyFill="1"/>
    <xf numFmtId="0" fontId="3" fillId="4" borderId="0" xfId="0" applyFont="1" applyFill="1"/>
    <xf numFmtId="0" fontId="3" fillId="2" borderId="1" xfId="0" applyFont="1" applyFill="1" applyBorder="1" applyAlignment="1">
      <alignment horizontal="left" wrapText="1"/>
    </xf>
    <xf numFmtId="0" fontId="4" fillId="0" borderId="1" xfId="0" applyFont="1" applyBorder="1" applyAlignment="1">
      <alignment horizontal="center" wrapText="1"/>
    </xf>
    <xf numFmtId="49" fontId="4" fillId="0" borderId="1" xfId="0" applyNumberFormat="1" applyFont="1" applyBorder="1" applyAlignment="1">
      <alignment horizontal="center" wrapText="1"/>
    </xf>
    <xf numFmtId="0" fontId="3" fillId="0" borderId="1" xfId="0" applyFont="1" applyFill="1" applyBorder="1" applyAlignment="1">
      <alignment vertical="top" wrapText="1"/>
    </xf>
    <xf numFmtId="164" fontId="3" fillId="2" borderId="1" xfId="1" applyNumberFormat="1" applyFont="1" applyFill="1" applyBorder="1" applyAlignment="1">
      <alignment horizontal="right" wrapText="1"/>
    </xf>
    <xf numFmtId="164" fontId="3" fillId="3" borderId="1" xfId="1" applyNumberFormat="1" applyFont="1" applyFill="1" applyBorder="1" applyAlignment="1">
      <alignment horizontal="right" wrapText="1"/>
    </xf>
    <xf numFmtId="164" fontId="3" fillId="0" borderId="1" xfId="1" applyNumberFormat="1" applyFont="1" applyFill="1" applyBorder="1" applyAlignment="1">
      <alignment horizontal="right" wrapText="1"/>
    </xf>
    <xf numFmtId="0" fontId="3" fillId="2" borderId="1" xfId="0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164" fontId="3" fillId="2" borderId="1" xfId="0" applyNumberFormat="1" applyFont="1" applyFill="1" applyBorder="1" applyAlignment="1">
      <alignment horizontal="right" vertical="center" wrapText="1"/>
    </xf>
    <xf numFmtId="164" fontId="7" fillId="2" borderId="1" xfId="0" applyNumberFormat="1" applyFont="1" applyFill="1" applyBorder="1" applyAlignment="1">
      <alignment horizontal="right" vertical="center" wrapText="1"/>
    </xf>
    <xf numFmtId="164" fontId="7" fillId="3" borderId="1" xfId="0" applyNumberFormat="1" applyFont="1" applyFill="1" applyBorder="1" applyAlignment="1">
      <alignment horizontal="right" vertical="center" wrapText="1"/>
    </xf>
    <xf numFmtId="164" fontId="10" fillId="0" borderId="0" xfId="0" applyNumberFormat="1" applyFont="1"/>
    <xf numFmtId="0" fontId="10" fillId="0" borderId="0" xfId="0" applyFont="1"/>
    <xf numFmtId="164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top" wrapText="1"/>
    </xf>
    <xf numFmtId="49" fontId="3" fillId="0" borderId="0" xfId="0" applyNumberFormat="1" applyFont="1" applyAlignment="1">
      <alignment horizontal="left" vertical="top" wrapText="1"/>
    </xf>
    <xf numFmtId="0" fontId="3" fillId="0" borderId="0" xfId="0" applyFont="1" applyAlignment="1">
      <alignment horizontal="center" vertical="top" wrapText="1"/>
    </xf>
    <xf numFmtId="0" fontId="3" fillId="0" borderId="1" xfId="0" applyFont="1" applyFill="1" applyBorder="1" applyAlignment="1">
      <alignment horizontal="center" vertical="justify" wrapText="1"/>
    </xf>
    <xf numFmtId="0" fontId="3" fillId="0" borderId="2" xfId="0" applyFont="1" applyFill="1" applyBorder="1" applyAlignment="1">
      <alignment horizontal="center" vertical="justify" wrapText="1"/>
    </xf>
    <xf numFmtId="0" fontId="3" fillId="0" borderId="3" xfId="0" applyFont="1" applyFill="1" applyBorder="1" applyAlignment="1">
      <alignment horizontal="center" vertical="justify" wrapText="1"/>
    </xf>
    <xf numFmtId="49" fontId="3" fillId="0" borderId="1" xfId="0" applyNumberFormat="1" applyFont="1" applyFill="1" applyBorder="1" applyAlignment="1">
      <alignment horizontal="center" vertical="justify" wrapText="1"/>
    </xf>
    <xf numFmtId="166" fontId="3" fillId="0" borderId="1" xfId="0" applyNumberFormat="1" applyFont="1" applyFill="1" applyBorder="1" applyAlignment="1">
      <alignment horizontal="center" vertical="justify"/>
    </xf>
    <xf numFmtId="49" fontId="3" fillId="0" borderId="1" xfId="0" applyNumberFormat="1" applyFont="1" applyBorder="1" applyAlignment="1"/>
    <xf numFmtId="0" fontId="3" fillId="0" borderId="1" xfId="0" applyFont="1" applyBorder="1" applyAlignment="1"/>
    <xf numFmtId="0" fontId="3" fillId="0" borderId="1" xfId="0" applyFont="1" applyFill="1" applyBorder="1" applyAlignment="1"/>
    <xf numFmtId="0" fontId="3" fillId="0" borderId="0" xfId="0" applyFont="1" applyBorder="1" applyAlignment="1"/>
    <xf numFmtId="49" fontId="3" fillId="0" borderId="0" xfId="0" applyNumberFormat="1" applyFont="1" applyBorder="1" applyAlignment="1">
      <alignment wrapText="1"/>
    </xf>
    <xf numFmtId="49" fontId="3" fillId="0" borderId="0" xfId="0" applyNumberFormat="1" applyFont="1" applyBorder="1" applyAlignment="1"/>
    <xf numFmtId="0" fontId="3" fillId="0" borderId="0" xfId="0" applyFont="1" applyFill="1" applyBorder="1" applyAlignment="1"/>
    <xf numFmtId="0" fontId="3" fillId="0" borderId="0" xfId="0" applyFont="1" applyAlignment="1"/>
    <xf numFmtId="49" fontId="3" fillId="0" borderId="0" xfId="0" applyNumberFormat="1" applyFont="1" applyAlignment="1">
      <alignment wrapText="1"/>
    </xf>
    <xf numFmtId="49" fontId="3" fillId="0" borderId="0" xfId="0" applyNumberFormat="1" applyFont="1" applyAlignment="1"/>
    <xf numFmtId="0" fontId="3" fillId="0" borderId="0" xfId="0" applyFont="1" applyFill="1" applyAlignment="1"/>
    <xf numFmtId="0" fontId="6" fillId="0" borderId="0" xfId="0" applyFont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vertical="center" wrapText="1"/>
    </xf>
    <xf numFmtId="0" fontId="3" fillId="0" borderId="8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12" fillId="0" borderId="0" xfId="2" applyNumberFormat="1" applyFont="1" applyAlignment="1" applyProtection="1">
      <alignment horizontal="justify" vertical="top" wrapText="1"/>
    </xf>
    <xf numFmtId="0" fontId="15" fillId="0" borderId="0" xfId="4" applyNumberFormat="1" applyFont="1" applyProtection="1"/>
    <xf numFmtId="0" fontId="3" fillId="0" borderId="0" xfId="6" applyFont="1" applyProtection="1">
      <protection locked="0"/>
    </xf>
    <xf numFmtId="0" fontId="12" fillId="0" borderId="0" xfId="7" applyNumberFormat="1" applyFont="1" applyAlignment="1" applyProtection="1">
      <alignment horizontal="justify" vertical="top" wrapText="1"/>
    </xf>
    <xf numFmtId="0" fontId="15" fillId="0" borderId="0" xfId="8" applyNumberFormat="1" applyFont="1" applyAlignment="1" applyProtection="1">
      <alignment horizontal="justify" vertical="top" wrapText="1"/>
    </xf>
    <xf numFmtId="0" fontId="15" fillId="0" borderId="0" xfId="9" applyNumberFormat="1" applyFont="1" applyProtection="1">
      <alignment horizontal="center" vertical="top"/>
    </xf>
    <xf numFmtId="0" fontId="15" fillId="0" borderId="0" xfId="11" applyNumberFormat="1" applyFont="1" applyAlignment="1" applyProtection="1">
      <alignment horizontal="center" wrapText="1"/>
    </xf>
    <xf numFmtId="0" fontId="15" fillId="0" borderId="0" xfId="8" applyNumberFormat="1" applyFont="1" applyProtection="1">
      <alignment horizontal="left"/>
    </xf>
    <xf numFmtId="49" fontId="15" fillId="0" borderId="1" xfId="13" applyNumberFormat="1" applyFont="1" applyBorder="1" applyAlignment="1" applyProtection="1">
      <alignment horizontal="center" vertical="center" wrapText="1"/>
    </xf>
    <xf numFmtId="0" fontId="15" fillId="0" borderId="1" xfId="14" applyNumberFormat="1" applyFont="1" applyBorder="1" applyAlignment="1" applyProtection="1">
      <alignment horizontal="center" vertical="center" wrapText="1"/>
    </xf>
    <xf numFmtId="0" fontId="15" fillId="0" borderId="1" xfId="15" applyNumberFormat="1" applyFont="1" applyBorder="1" applyAlignment="1" applyProtection="1">
      <alignment horizontal="justify" vertical="top" wrapText="1"/>
    </xf>
    <xf numFmtId="49" fontId="15" fillId="0" borderId="1" xfId="16" applyNumberFormat="1" applyFont="1" applyBorder="1" applyProtection="1">
      <alignment horizontal="center"/>
    </xf>
    <xf numFmtId="164" fontId="15" fillId="0" borderId="1" xfId="17" applyNumberFormat="1" applyFont="1" applyBorder="1" applyProtection="1">
      <alignment horizontal="right"/>
    </xf>
    <xf numFmtId="0" fontId="15" fillId="0" borderId="1" xfId="18" applyNumberFormat="1" applyFont="1" applyBorder="1" applyAlignment="1" applyProtection="1">
      <alignment horizontal="justify" vertical="top" wrapText="1"/>
    </xf>
    <xf numFmtId="49" fontId="15" fillId="0" borderId="1" xfId="19" applyNumberFormat="1" applyFont="1" applyBorder="1" applyProtection="1">
      <alignment horizontal="center"/>
    </xf>
    <xf numFmtId="0" fontId="15" fillId="0" borderId="1" xfId="20" applyNumberFormat="1" applyFont="1" applyBorder="1" applyAlignment="1" applyProtection="1">
      <alignment horizontal="justify" vertical="top" wrapText="1"/>
    </xf>
    <xf numFmtId="49" fontId="15" fillId="0" borderId="1" xfId="21" applyNumberFormat="1" applyFont="1" applyBorder="1" applyProtection="1">
      <alignment horizontal="center"/>
    </xf>
    <xf numFmtId="0" fontId="15" fillId="0" borderId="0" xfId="11" applyNumberFormat="1" applyFont="1" applyAlignment="1" applyProtection="1">
      <alignment horizontal="justify" vertical="top" wrapText="1"/>
    </xf>
    <xf numFmtId="0" fontId="15" fillId="0" borderId="0" xfId="22" applyNumberFormat="1" applyFont="1" applyBorder="1" applyProtection="1"/>
    <xf numFmtId="0" fontId="15" fillId="5" borderId="0" xfId="23" applyNumberFormat="1" applyFont="1" applyBorder="1" applyProtection="1"/>
    <xf numFmtId="0" fontId="15" fillId="0" borderId="0" xfId="11" applyNumberFormat="1" applyFont="1" applyProtection="1"/>
    <xf numFmtId="0" fontId="15" fillId="5" borderId="0" xfId="24" applyNumberFormat="1" applyFont="1" applyProtection="1"/>
    <xf numFmtId="0" fontId="3" fillId="0" borderId="0" xfId="6" applyFont="1" applyAlignment="1" applyProtection="1">
      <alignment horizontal="justify" vertical="top" wrapText="1"/>
      <protection locked="0"/>
    </xf>
  </cellXfs>
  <cellStyles count="252">
    <cellStyle name="br" xfId="25"/>
    <cellStyle name="col" xfId="26"/>
    <cellStyle name="style0" xfId="27"/>
    <cellStyle name="td" xfId="28"/>
    <cellStyle name="tr" xfId="29"/>
    <cellStyle name="xl100" xfId="30"/>
    <cellStyle name="xl100 2" xfId="31"/>
    <cellStyle name="xl100 3" xfId="32"/>
    <cellStyle name="xl101" xfId="33"/>
    <cellStyle name="xl101 2" xfId="34"/>
    <cellStyle name="xl101 3" xfId="35"/>
    <cellStyle name="xl102" xfId="36"/>
    <cellStyle name="xl102 2" xfId="37"/>
    <cellStyle name="xl103" xfId="38"/>
    <cellStyle name="xl104" xfId="39"/>
    <cellStyle name="xl105" xfId="40"/>
    <cellStyle name="xl106" xfId="41"/>
    <cellStyle name="xl107" xfId="42"/>
    <cellStyle name="xl108" xfId="43"/>
    <cellStyle name="xl109" xfId="44"/>
    <cellStyle name="xl110" xfId="45"/>
    <cellStyle name="xl111" xfId="46"/>
    <cellStyle name="xl112" xfId="47"/>
    <cellStyle name="xl113" xfId="48"/>
    <cellStyle name="xl114" xfId="49"/>
    <cellStyle name="xl115" xfId="50"/>
    <cellStyle name="xl116" xfId="51"/>
    <cellStyle name="xl117" xfId="52"/>
    <cellStyle name="xl118" xfId="53"/>
    <cellStyle name="xl119" xfId="54"/>
    <cellStyle name="xl120" xfId="55"/>
    <cellStyle name="xl121" xfId="56"/>
    <cellStyle name="xl122" xfId="57"/>
    <cellStyle name="xl123" xfId="58"/>
    <cellStyle name="xl124" xfId="59"/>
    <cellStyle name="xl125" xfId="60"/>
    <cellStyle name="xl126" xfId="61"/>
    <cellStyle name="xl127" xfId="62"/>
    <cellStyle name="xl128" xfId="63"/>
    <cellStyle name="xl129" xfId="64"/>
    <cellStyle name="xl130" xfId="65"/>
    <cellStyle name="xl131" xfId="66"/>
    <cellStyle name="xl132" xfId="67"/>
    <cellStyle name="xl133" xfId="68"/>
    <cellStyle name="xl134" xfId="69"/>
    <cellStyle name="xl135" xfId="70"/>
    <cellStyle name="xl136" xfId="71"/>
    <cellStyle name="xl137" xfId="72"/>
    <cellStyle name="xl138" xfId="73"/>
    <cellStyle name="xl139" xfId="74"/>
    <cellStyle name="xl140" xfId="75"/>
    <cellStyle name="xl141" xfId="76"/>
    <cellStyle name="xl142" xfId="77"/>
    <cellStyle name="xl143" xfId="78"/>
    <cellStyle name="xl144" xfId="79"/>
    <cellStyle name="xl145" xfId="80"/>
    <cellStyle name="xl146" xfId="81"/>
    <cellStyle name="xl147" xfId="82"/>
    <cellStyle name="xl148" xfId="83"/>
    <cellStyle name="xl149" xfId="84"/>
    <cellStyle name="xl150" xfId="85"/>
    <cellStyle name="xl151" xfId="86"/>
    <cellStyle name="xl152" xfId="87"/>
    <cellStyle name="xl153" xfId="88"/>
    <cellStyle name="xl154" xfId="89"/>
    <cellStyle name="xl155" xfId="90"/>
    <cellStyle name="xl156" xfId="91"/>
    <cellStyle name="xl157" xfId="92"/>
    <cellStyle name="xl158" xfId="93"/>
    <cellStyle name="xl159" xfId="94"/>
    <cellStyle name="xl160" xfId="95"/>
    <cellStyle name="xl161" xfId="96"/>
    <cellStyle name="xl162" xfId="97"/>
    <cellStyle name="xl163" xfId="98"/>
    <cellStyle name="xl164" xfId="99"/>
    <cellStyle name="xl165" xfId="100"/>
    <cellStyle name="xl166" xfId="101"/>
    <cellStyle name="xl167" xfId="102"/>
    <cellStyle name="xl168" xfId="103"/>
    <cellStyle name="xl169" xfId="104"/>
    <cellStyle name="xl170" xfId="105"/>
    <cellStyle name="xl171" xfId="106"/>
    <cellStyle name="xl172" xfId="107"/>
    <cellStyle name="xl173" xfId="108"/>
    <cellStyle name="xl174" xfId="109"/>
    <cellStyle name="xl175" xfId="110"/>
    <cellStyle name="xl176" xfId="111"/>
    <cellStyle name="xl177" xfId="112"/>
    <cellStyle name="xl178" xfId="113"/>
    <cellStyle name="xl179" xfId="114"/>
    <cellStyle name="xl180" xfId="115"/>
    <cellStyle name="xl181" xfId="116"/>
    <cellStyle name="xl182" xfId="117"/>
    <cellStyle name="xl183" xfId="118"/>
    <cellStyle name="xl184" xfId="119"/>
    <cellStyle name="xl185" xfId="120"/>
    <cellStyle name="xl21" xfId="121"/>
    <cellStyle name="xl22" xfId="2"/>
    <cellStyle name="xl22 2" xfId="122"/>
    <cellStyle name="xl23" xfId="7"/>
    <cellStyle name="xl24" xfId="8"/>
    <cellStyle name="xl25" xfId="11"/>
    <cellStyle name="xl25 2" xfId="123"/>
    <cellStyle name="xl26" xfId="5"/>
    <cellStyle name="xl26 2" xfId="124"/>
    <cellStyle name="xl27" xfId="4"/>
    <cellStyle name="xl27 2" xfId="125"/>
    <cellStyle name="xl27 3" xfId="126"/>
    <cellStyle name="xl28" xfId="13"/>
    <cellStyle name="xl28 2" xfId="127"/>
    <cellStyle name="xl29" xfId="15"/>
    <cellStyle name="xl30" xfId="18"/>
    <cellStyle name="xl30 2" xfId="128"/>
    <cellStyle name="xl31" xfId="20"/>
    <cellStyle name="xl31 2" xfId="129"/>
    <cellStyle name="xl32" xfId="130"/>
    <cellStyle name="xl33" xfId="9"/>
    <cellStyle name="xl34" xfId="131"/>
    <cellStyle name="xl35" xfId="132"/>
    <cellStyle name="xl35 2" xfId="133"/>
    <cellStyle name="xl36" xfId="134"/>
    <cellStyle name="xl37" xfId="135"/>
    <cellStyle name="xl37 2" xfId="136"/>
    <cellStyle name="xl38" xfId="22"/>
    <cellStyle name="xl38 2" xfId="137"/>
    <cellStyle name="xl39" xfId="138"/>
    <cellStyle name="xl39 2" xfId="139"/>
    <cellStyle name="xl40" xfId="140"/>
    <cellStyle name="xl41" xfId="141"/>
    <cellStyle name="xl41 2" xfId="142"/>
    <cellStyle name="xl42" xfId="16"/>
    <cellStyle name="xl43" xfId="19"/>
    <cellStyle name="xl44" xfId="21"/>
    <cellStyle name="xl44 2" xfId="143"/>
    <cellStyle name="xl45" xfId="14"/>
    <cellStyle name="xl46" xfId="144"/>
    <cellStyle name="xl46 2" xfId="145"/>
    <cellStyle name="xl47" xfId="17"/>
    <cellStyle name="xl47 2" xfId="146"/>
    <cellStyle name="xl48" xfId="147"/>
    <cellStyle name="xl48 2" xfId="148"/>
    <cellStyle name="xl49" xfId="23"/>
    <cellStyle name="xl49 2" xfId="149"/>
    <cellStyle name="xl50" xfId="24"/>
    <cellStyle name="xl51" xfId="150"/>
    <cellStyle name="xl52" xfId="151"/>
    <cellStyle name="xl53" xfId="152"/>
    <cellStyle name="xl54" xfId="3"/>
    <cellStyle name="xl55" xfId="10"/>
    <cellStyle name="xl56" xfId="12"/>
    <cellStyle name="xl57" xfId="153"/>
    <cellStyle name="xl58" xfId="154"/>
    <cellStyle name="xl59" xfId="155"/>
    <cellStyle name="xl60" xfId="156"/>
    <cellStyle name="xl61" xfId="157"/>
    <cellStyle name="xl62" xfId="158"/>
    <cellStyle name="xl63" xfId="159"/>
    <cellStyle name="xl64" xfId="160"/>
    <cellStyle name="xl65" xfId="161"/>
    <cellStyle name="xl66" xfId="162"/>
    <cellStyle name="xl67" xfId="163"/>
    <cellStyle name="xl68" xfId="164"/>
    <cellStyle name="xl68 2" xfId="165"/>
    <cellStyle name="xl69" xfId="166"/>
    <cellStyle name="xl69 2" xfId="167"/>
    <cellStyle name="xl70" xfId="168"/>
    <cellStyle name="xl70 2" xfId="169"/>
    <cellStyle name="xl71" xfId="170"/>
    <cellStyle name="xl71 2" xfId="171"/>
    <cellStyle name="xl72" xfId="172"/>
    <cellStyle name="xl72 2" xfId="173"/>
    <cellStyle name="xl72 3" xfId="174"/>
    <cellStyle name="xl73" xfId="175"/>
    <cellStyle name="xl73 2" xfId="176"/>
    <cellStyle name="xl73 3" xfId="177"/>
    <cellStyle name="xl74" xfId="178"/>
    <cellStyle name="xl74 2" xfId="179"/>
    <cellStyle name="xl75" xfId="180"/>
    <cellStyle name="xl75 2" xfId="181"/>
    <cellStyle name="xl76" xfId="182"/>
    <cellStyle name="xl76 2" xfId="183"/>
    <cellStyle name="xl76 3" xfId="184"/>
    <cellStyle name="xl77" xfId="185"/>
    <cellStyle name="xl77 2" xfId="186"/>
    <cellStyle name="xl78" xfId="187"/>
    <cellStyle name="xl78 2" xfId="188"/>
    <cellStyle name="xl79" xfId="189"/>
    <cellStyle name="xl79 2" xfId="190"/>
    <cellStyle name="xl80" xfId="191"/>
    <cellStyle name="xl80 2" xfId="192"/>
    <cellStyle name="xl80 3" xfId="193"/>
    <cellStyle name="xl81" xfId="194"/>
    <cellStyle name="xl81 2" xfId="195"/>
    <cellStyle name="xl81 3" xfId="196"/>
    <cellStyle name="xl82" xfId="197"/>
    <cellStyle name="xl82 2" xfId="198"/>
    <cellStyle name="xl82 3" xfId="199"/>
    <cellStyle name="xl83" xfId="200"/>
    <cellStyle name="xl83 2" xfId="201"/>
    <cellStyle name="xl83 3" xfId="202"/>
    <cellStyle name="xl84" xfId="203"/>
    <cellStyle name="xl84 2" xfId="204"/>
    <cellStyle name="xl84 3" xfId="205"/>
    <cellStyle name="xl85" xfId="206"/>
    <cellStyle name="xl85 2" xfId="207"/>
    <cellStyle name="xl85 3" xfId="208"/>
    <cellStyle name="xl86" xfId="209"/>
    <cellStyle name="xl86 2" xfId="210"/>
    <cellStyle name="xl86 3" xfId="211"/>
    <cellStyle name="xl87" xfId="212"/>
    <cellStyle name="xl87 2" xfId="213"/>
    <cellStyle name="xl87 3" xfId="214"/>
    <cellStyle name="xl88" xfId="215"/>
    <cellStyle name="xl88 2" xfId="216"/>
    <cellStyle name="xl88 3" xfId="217"/>
    <cellStyle name="xl89" xfId="218"/>
    <cellStyle name="xl89 2" xfId="219"/>
    <cellStyle name="xl89 3" xfId="220"/>
    <cellStyle name="xl90" xfId="221"/>
    <cellStyle name="xl90 2" xfId="222"/>
    <cellStyle name="xl90 3" xfId="223"/>
    <cellStyle name="xl91" xfId="224"/>
    <cellStyle name="xl91 2" xfId="225"/>
    <cellStyle name="xl91 3" xfId="226"/>
    <cellStyle name="xl92" xfId="227"/>
    <cellStyle name="xl92 2" xfId="228"/>
    <cellStyle name="xl92 3" xfId="229"/>
    <cellStyle name="xl93" xfId="230"/>
    <cellStyle name="xl93 2" xfId="231"/>
    <cellStyle name="xl93 3" xfId="232"/>
    <cellStyle name="xl94" xfId="233"/>
    <cellStyle name="xl94 2" xfId="234"/>
    <cellStyle name="xl94 3" xfId="235"/>
    <cellStyle name="xl95" xfId="236"/>
    <cellStyle name="xl95 2" xfId="237"/>
    <cellStyle name="xl95 3" xfId="238"/>
    <cellStyle name="xl96" xfId="239"/>
    <cellStyle name="xl96 2" xfId="240"/>
    <cellStyle name="xl96 3" xfId="241"/>
    <cellStyle name="xl97" xfId="242"/>
    <cellStyle name="xl97 2" xfId="243"/>
    <cellStyle name="xl97 3" xfId="244"/>
    <cellStyle name="xl98" xfId="245"/>
    <cellStyle name="xl98 2" xfId="246"/>
    <cellStyle name="xl98 3" xfId="247"/>
    <cellStyle name="xl99" xfId="248"/>
    <cellStyle name="xl99 2" xfId="249"/>
    <cellStyle name="xl99 3" xfId="250"/>
    <cellStyle name="Обычный" xfId="0" builtinId="0"/>
    <cellStyle name="Обычный 2" xfId="6"/>
    <cellStyle name="Обычный 3 2" xfId="251"/>
    <cellStyle name="Финансовый" xfId="1" builtinId="3"/>
  </cellStyles>
  <dxfs count="26"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&#1073;&#1102;&#1076;&#1078;&#1077;&#1090;%202020\&#1053;&#1086;&#1074;&#1072;&#1103;%20&#1087;&#1072;&#1087;&#1082;&#1072;%20&#1080;&#1089;&#1087;&#1086;&#1083;&#1085;&#1077;&#1085;&#1080;&#1077;%20&#1079;&#1072;%201%20&#1082;&#1074;%202020%20&#1075;&#1086;&#1076;\&#1048;&#1089;&#1087;&#1086;&#1083;&#1085;&#1077;&#1085;&#1080;&#1077;%20&#1079;&#1072;%202019&#1075;\&#1048;&#1089;&#1087;&#1086;&#1083;&#1085;&#1077;&#1085;&#1080;&#1077;%20&#1079;&#1072;%201%20&#1082;&#1074;&#1072;&#1088;&#1090;&#1072;&#1083;%202020%20&#1075;&#1086;&#1076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иложение 1"/>
      <sheetName val="Приложение 2"/>
      <sheetName val="Приложение 5"/>
      <sheetName val="Приложение 6"/>
      <sheetName val="Приложение "/>
      <sheetName val="Доходы"/>
      <sheetName val="Расходы"/>
      <sheetName val="Расходы (2)"/>
      <sheetName val="Расходы (3)"/>
      <sheetName val="Источники"/>
      <sheetName val="КонсТабл"/>
    </sheetNames>
    <sheetDataSet>
      <sheetData sheetId="0"/>
      <sheetData sheetId="1"/>
      <sheetData sheetId="2"/>
      <sheetData sheetId="3"/>
      <sheetData sheetId="4"/>
      <sheetData sheetId="5">
        <row r="20">
          <cell r="AC20">
            <v>64130963.920000002</v>
          </cell>
        </row>
        <row r="21">
          <cell r="AC21">
            <v>63815530.810000002</v>
          </cell>
        </row>
        <row r="22">
          <cell r="AC22">
            <v>104125.63</v>
          </cell>
        </row>
        <row r="23">
          <cell r="AC23">
            <v>217426.58</v>
          </cell>
        </row>
        <row r="24">
          <cell r="AC24">
            <v>5440.5</v>
          </cell>
        </row>
        <row r="25">
          <cell r="AC25">
            <v>-11559.6</v>
          </cell>
        </row>
        <row r="27">
          <cell r="AC27">
            <v>5714953.3700000001</v>
          </cell>
        </row>
        <row r="28">
          <cell r="AC28">
            <v>2601350.5</v>
          </cell>
        </row>
        <row r="29">
          <cell r="AC29">
            <v>2601350.5</v>
          </cell>
        </row>
        <row r="30">
          <cell r="AC30">
            <v>19120.61</v>
          </cell>
        </row>
        <row r="31">
          <cell r="AC31">
            <v>19120.61</v>
          </cell>
        </row>
        <row r="32">
          <cell r="AC32">
            <v>3475413.14</v>
          </cell>
        </row>
        <row r="33">
          <cell r="AC33">
            <v>3475413.14</v>
          </cell>
        </row>
        <row r="34">
          <cell r="AC34">
            <v>-380930.88</v>
          </cell>
        </row>
        <row r="35">
          <cell r="AC35">
            <v>-380930.88</v>
          </cell>
        </row>
        <row r="37">
          <cell r="AC37">
            <v>5932013.79</v>
          </cell>
        </row>
        <row r="38">
          <cell r="AC38">
            <v>5929047.5300000003</v>
          </cell>
        </row>
        <row r="39">
          <cell r="AC39">
            <v>2966.26</v>
          </cell>
        </row>
        <row r="40">
          <cell r="AC40">
            <v>1067158.24</v>
          </cell>
        </row>
        <row r="41">
          <cell r="AC41">
            <v>1067158.17</v>
          </cell>
        </row>
        <row r="42">
          <cell r="AC42">
            <v>7.0000000000000007E-2</v>
          </cell>
        </row>
        <row r="43">
          <cell r="AC43">
            <v>72625.399999999994</v>
          </cell>
        </row>
        <row r="44">
          <cell r="AC44">
            <v>72625.399999999994</v>
          </cell>
        </row>
        <row r="57">
          <cell r="AC57">
            <v>1388596.32</v>
          </cell>
        </row>
        <row r="58">
          <cell r="AC58">
            <v>1388596.32</v>
          </cell>
        </row>
        <row r="59">
          <cell r="AC59">
            <v>610250</v>
          </cell>
        </row>
        <row r="60">
          <cell r="AC60">
            <v>4250</v>
          </cell>
        </row>
        <row r="61">
          <cell r="AC61">
            <v>4250</v>
          </cell>
        </row>
        <row r="62">
          <cell r="AC62">
            <v>606000</v>
          </cell>
        </row>
        <row r="63">
          <cell r="AC63">
            <v>606000</v>
          </cell>
        </row>
        <row r="69">
          <cell r="AC69">
            <v>348.42</v>
          </cell>
        </row>
        <row r="70">
          <cell r="AC70">
            <v>348.42</v>
          </cell>
        </row>
        <row r="71">
          <cell r="AC71">
            <v>3120807.57</v>
          </cell>
        </row>
        <row r="72">
          <cell r="AC72">
            <v>2936973.14</v>
          </cell>
        </row>
        <row r="73">
          <cell r="AC73">
            <v>1478018.06</v>
          </cell>
        </row>
        <row r="74">
          <cell r="AC74">
            <v>1458955.08</v>
          </cell>
        </row>
        <row r="75">
          <cell r="AC75">
            <v>24221.68</v>
          </cell>
        </row>
        <row r="76">
          <cell r="AC76">
            <v>24221.68</v>
          </cell>
        </row>
        <row r="79">
          <cell r="AC79">
            <v>8637.7999999999993</v>
          </cell>
        </row>
        <row r="80">
          <cell r="AC80">
            <v>8637.7999999999993</v>
          </cell>
        </row>
        <row r="82">
          <cell r="AC82">
            <v>150974.95000000001</v>
          </cell>
        </row>
        <row r="83">
          <cell r="AC83">
            <v>150974.95000000001</v>
          </cell>
        </row>
        <row r="85">
          <cell r="AC85">
            <v>66600</v>
          </cell>
        </row>
        <row r="86">
          <cell r="AC86">
            <v>66600</v>
          </cell>
        </row>
        <row r="87">
          <cell r="AC87">
            <v>66600</v>
          </cell>
        </row>
        <row r="88">
          <cell r="AC88">
            <v>9902</v>
          </cell>
        </row>
        <row r="89">
          <cell r="AC89">
            <v>9902</v>
          </cell>
        </row>
        <row r="90">
          <cell r="AC90">
            <v>9902</v>
          </cell>
        </row>
        <row r="190">
          <cell r="AC190">
            <v>2286000</v>
          </cell>
        </row>
        <row r="191">
          <cell r="AC191">
            <v>2286000</v>
          </cell>
        </row>
        <row r="193">
          <cell r="AC193">
            <v>5000000</v>
          </cell>
        </row>
        <row r="194">
          <cell r="AC194">
            <v>5000000</v>
          </cell>
        </row>
        <row r="195">
          <cell r="AC195">
            <v>737000</v>
          </cell>
        </row>
        <row r="196">
          <cell r="AC196">
            <v>737000</v>
          </cell>
        </row>
        <row r="202">
          <cell r="AC202">
            <v>-96000</v>
          </cell>
        </row>
        <row r="203">
          <cell r="AC203">
            <v>-96000</v>
          </cell>
        </row>
      </sheetData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234"/>
  <sheetViews>
    <sheetView topLeftCell="A167" zoomScale="75" workbookViewId="0">
      <selection activeCell="C155" sqref="C155"/>
    </sheetView>
  </sheetViews>
  <sheetFormatPr defaultRowHeight="15.75" x14ac:dyDescent="0.25"/>
  <cols>
    <col min="1" max="1" width="40.7109375" style="3" customWidth="1"/>
    <col min="2" max="2" width="6.140625" style="3" hidden="1" customWidth="1"/>
    <col min="3" max="3" width="5.85546875" style="3" customWidth="1"/>
    <col min="4" max="4" width="6" style="3" customWidth="1"/>
    <col min="5" max="5" width="4.85546875" style="3" customWidth="1"/>
    <col min="6" max="6" width="3.85546875" style="3" customWidth="1"/>
    <col min="7" max="7" width="3.85546875" style="9" customWidth="1"/>
    <col min="8" max="8" width="6.7109375" style="3" customWidth="1"/>
    <col min="9" max="9" width="5.85546875" style="3" customWidth="1"/>
    <col min="10" max="10" width="6.7109375" style="3" hidden="1" customWidth="1"/>
    <col min="11" max="11" width="10.28515625" style="3" customWidth="1"/>
    <col min="12" max="14" width="9.140625" style="3" hidden="1" customWidth="1"/>
    <col min="15" max="18" width="0" style="3" hidden="1" customWidth="1"/>
    <col min="19" max="16384" width="9.140625" style="3"/>
  </cols>
  <sheetData>
    <row r="1" spans="1:34" ht="14.25" customHeight="1" x14ac:dyDescent="0.25">
      <c r="A1" s="1"/>
      <c r="B1" s="1"/>
      <c r="C1" s="1"/>
      <c r="D1" s="2" t="s">
        <v>0</v>
      </c>
      <c r="E1" s="2"/>
      <c r="F1" s="2"/>
      <c r="G1" s="2"/>
      <c r="H1" s="2"/>
      <c r="I1" s="2"/>
      <c r="J1" s="2"/>
      <c r="K1" s="2"/>
    </row>
    <row r="2" spans="1:34" ht="105" customHeight="1" x14ac:dyDescent="0.25">
      <c r="A2" s="4"/>
      <c r="B2" s="1"/>
      <c r="C2" s="1"/>
      <c r="D2" s="5" t="s">
        <v>1</v>
      </c>
      <c r="E2" s="5"/>
      <c r="F2" s="5"/>
      <c r="G2" s="5"/>
      <c r="H2" s="5"/>
      <c r="I2" s="5"/>
      <c r="J2" s="5"/>
      <c r="K2" s="5"/>
    </row>
    <row r="3" spans="1:34" ht="17.25" customHeight="1" x14ac:dyDescent="0.25">
      <c r="A3" s="6"/>
      <c r="B3" s="6"/>
      <c r="C3" s="7"/>
      <c r="D3" s="7"/>
      <c r="E3" s="7"/>
      <c r="F3" s="7"/>
      <c r="G3" s="7"/>
      <c r="H3" s="7"/>
      <c r="I3" s="7"/>
      <c r="J3" s="7"/>
      <c r="K3" s="7"/>
    </row>
    <row r="4" spans="1:34" ht="69.75" customHeight="1" x14ac:dyDescent="0.25">
      <c r="A4" s="8" t="s">
        <v>2</v>
      </c>
      <c r="B4" s="8"/>
      <c r="C4" s="8"/>
      <c r="D4" s="8"/>
      <c r="E4" s="8"/>
      <c r="F4" s="8"/>
      <c r="G4" s="8"/>
      <c r="H4" s="8"/>
      <c r="I4" s="8"/>
      <c r="J4" s="8"/>
      <c r="K4" s="8"/>
    </row>
    <row r="5" spans="1:34" x14ac:dyDescent="0.25">
      <c r="K5" s="10"/>
      <c r="L5" s="10"/>
      <c r="M5" s="10"/>
      <c r="N5" s="10"/>
      <c r="O5" s="10"/>
      <c r="P5" s="10"/>
      <c r="Q5" s="10"/>
      <c r="R5" s="10"/>
    </row>
    <row r="6" spans="1:34" x14ac:dyDescent="0.25">
      <c r="A6" s="11" t="s">
        <v>3</v>
      </c>
      <c r="B6" s="11" t="s">
        <v>4</v>
      </c>
      <c r="C6" s="12" t="s">
        <v>5</v>
      </c>
      <c r="D6" s="12" t="s">
        <v>6</v>
      </c>
      <c r="E6" s="13" t="s">
        <v>7</v>
      </c>
      <c r="F6" s="14"/>
      <c r="G6" s="14"/>
      <c r="H6" s="15"/>
      <c r="I6" s="12" t="s">
        <v>8</v>
      </c>
      <c r="J6" s="12" t="s">
        <v>9</v>
      </c>
      <c r="K6" s="12" t="s">
        <v>10</v>
      </c>
      <c r="L6" s="16">
        <v>2010</v>
      </c>
      <c r="M6" s="16">
        <v>2011</v>
      </c>
      <c r="N6" s="16"/>
      <c r="O6" s="17" t="s">
        <v>11</v>
      </c>
      <c r="Q6" s="12" t="s">
        <v>12</v>
      </c>
    </row>
    <row r="7" spans="1:34" ht="31.5" hidden="1" x14ac:dyDescent="0.25">
      <c r="A7" s="18" t="s">
        <v>13</v>
      </c>
      <c r="B7" s="18"/>
      <c r="C7" s="19" t="s">
        <v>14</v>
      </c>
      <c r="D7" s="19" t="s">
        <v>14</v>
      </c>
      <c r="E7" s="12"/>
      <c r="F7" s="12"/>
      <c r="G7" s="19"/>
      <c r="H7" s="12"/>
      <c r="I7" s="12"/>
      <c r="J7" s="12"/>
      <c r="K7" s="20"/>
      <c r="L7" s="16"/>
      <c r="M7" s="16"/>
      <c r="N7" s="16"/>
      <c r="O7" s="17"/>
      <c r="Q7" s="20"/>
    </row>
    <row r="8" spans="1:34" hidden="1" x14ac:dyDescent="0.25">
      <c r="A8" s="18" t="s">
        <v>15</v>
      </c>
      <c r="B8" s="18"/>
      <c r="C8" s="19" t="s">
        <v>14</v>
      </c>
      <c r="D8" s="19" t="s">
        <v>14</v>
      </c>
      <c r="E8" s="12"/>
      <c r="F8" s="12"/>
      <c r="G8" s="19"/>
      <c r="H8" s="12"/>
      <c r="I8" s="19" t="s">
        <v>16</v>
      </c>
      <c r="J8" s="12"/>
      <c r="K8" s="21"/>
      <c r="L8" s="16"/>
      <c r="M8" s="16"/>
      <c r="N8" s="16"/>
      <c r="O8" s="17"/>
      <c r="Q8" s="22"/>
    </row>
    <row r="9" spans="1:34" ht="31.5" x14ac:dyDescent="0.25">
      <c r="A9" s="23" t="s">
        <v>17</v>
      </c>
      <c r="B9" s="24">
        <v>915</v>
      </c>
      <c r="C9" s="19"/>
      <c r="D9" s="19"/>
      <c r="E9" s="12"/>
      <c r="F9" s="12"/>
      <c r="G9" s="19"/>
      <c r="H9" s="12"/>
      <c r="I9" s="19"/>
      <c r="J9" s="12"/>
      <c r="K9" s="21"/>
      <c r="L9" s="16"/>
      <c r="M9" s="16"/>
      <c r="N9" s="16"/>
      <c r="O9" s="17"/>
      <c r="Q9" s="22"/>
    </row>
    <row r="10" spans="1:34" x14ac:dyDescent="0.25">
      <c r="A10" s="23" t="s">
        <v>18</v>
      </c>
      <c r="B10" s="25">
        <v>915</v>
      </c>
      <c r="C10" s="19" t="s">
        <v>14</v>
      </c>
      <c r="D10" s="19"/>
      <c r="E10" s="19"/>
      <c r="F10" s="19"/>
      <c r="G10" s="19"/>
      <c r="H10" s="19"/>
      <c r="I10" s="19"/>
      <c r="J10" s="26">
        <f>J11</f>
        <v>0</v>
      </c>
      <c r="K10" s="20">
        <f>K11+K33+K68+K77+K63</f>
        <v>1241.6999999999998</v>
      </c>
      <c r="L10" s="27" t="e">
        <f>L11</f>
        <v>#REF!</v>
      </c>
      <c r="M10" s="27" t="e">
        <f>M11</f>
        <v>#REF!</v>
      </c>
      <c r="N10" s="27" t="e">
        <f>N11</f>
        <v>#REF!</v>
      </c>
      <c r="O10" s="28" t="e">
        <f>O20+O22+#REF!</f>
        <v>#REF!</v>
      </c>
      <c r="P10" s="29" t="e">
        <f>K10-O10</f>
        <v>#REF!</v>
      </c>
      <c r="Q10" s="30" t="e">
        <f>Q20+Q22+#REF!</f>
        <v>#REF!</v>
      </c>
      <c r="R10" s="29" t="e">
        <f>K10-Q10</f>
        <v>#REF!</v>
      </c>
    </row>
    <row r="11" spans="1:34" ht="47.25" x14ac:dyDescent="0.25">
      <c r="A11" s="25" t="s">
        <v>19</v>
      </c>
      <c r="B11" s="25">
        <v>915</v>
      </c>
      <c r="C11" s="19" t="s">
        <v>14</v>
      </c>
      <c r="D11" s="19" t="s">
        <v>20</v>
      </c>
      <c r="E11" s="19"/>
      <c r="F11" s="19"/>
      <c r="G11" s="19"/>
      <c r="H11" s="19"/>
      <c r="I11" s="19"/>
      <c r="J11" s="20">
        <f>J20</f>
        <v>0</v>
      </c>
      <c r="K11" s="20">
        <f>K12+K27</f>
        <v>184.10000000000002</v>
      </c>
      <c r="L11" s="26" t="e">
        <f>L20+#REF!</f>
        <v>#REF!</v>
      </c>
      <c r="M11" s="26" t="e">
        <f>M20+#REF!</f>
        <v>#REF!</v>
      </c>
      <c r="N11" s="26" t="e">
        <f>N20+#REF!</f>
        <v>#REF!</v>
      </c>
      <c r="O11" s="31">
        <f>668.5-O60</f>
        <v>482.5</v>
      </c>
      <c r="P11" s="29">
        <f>K11-O11</f>
        <v>-298.39999999999998</v>
      </c>
      <c r="Q11" s="20">
        <v>862.3</v>
      </c>
      <c r="R11" s="29">
        <f>K11-Q11</f>
        <v>-678.19999999999993</v>
      </c>
      <c r="S11" s="32"/>
      <c r="T11" s="32"/>
      <c r="U11" s="32"/>
      <c r="V11" s="33"/>
      <c r="W11" s="34"/>
      <c r="X11" s="35"/>
      <c r="Y11" s="35"/>
      <c r="Z11" s="35"/>
      <c r="AA11" s="35"/>
      <c r="AB11" s="35"/>
      <c r="AC11" s="35"/>
      <c r="AD11" s="35"/>
      <c r="AE11" s="35"/>
      <c r="AF11" s="35"/>
      <c r="AG11" s="35"/>
      <c r="AH11" s="35"/>
    </row>
    <row r="12" spans="1:34" ht="126" x14ac:dyDescent="0.25">
      <c r="A12" s="23" t="s">
        <v>21</v>
      </c>
      <c r="B12" s="25">
        <v>915</v>
      </c>
      <c r="C12" s="19" t="s">
        <v>14</v>
      </c>
      <c r="D12" s="19" t="s">
        <v>20</v>
      </c>
      <c r="E12" s="19" t="s">
        <v>14</v>
      </c>
      <c r="F12" s="19" t="s">
        <v>22</v>
      </c>
      <c r="G12" s="19"/>
      <c r="H12" s="19"/>
      <c r="I12" s="19"/>
      <c r="J12" s="20"/>
      <c r="K12" s="20">
        <f>K13</f>
        <v>184.10000000000002</v>
      </c>
      <c r="L12" s="26"/>
      <c r="M12" s="26"/>
      <c r="N12" s="26"/>
      <c r="O12" s="31"/>
      <c r="P12" s="29"/>
      <c r="Q12" s="20"/>
      <c r="R12" s="29"/>
      <c r="S12" s="32"/>
      <c r="T12" s="32"/>
      <c r="U12" s="32"/>
      <c r="V12" s="33"/>
      <c r="W12" s="34"/>
      <c r="X12" s="35"/>
      <c r="Y12" s="35"/>
      <c r="Z12" s="35"/>
      <c r="AA12" s="35"/>
      <c r="AB12" s="35"/>
      <c r="AC12" s="35"/>
      <c r="AD12" s="35"/>
      <c r="AE12" s="35"/>
      <c r="AF12" s="35"/>
      <c r="AG12" s="35"/>
      <c r="AH12" s="35"/>
    </row>
    <row r="13" spans="1:34" ht="47.25" x14ac:dyDescent="0.25">
      <c r="A13" s="23" t="s">
        <v>236</v>
      </c>
      <c r="B13" s="25">
        <v>915</v>
      </c>
      <c r="C13" s="19" t="s">
        <v>14</v>
      </c>
      <c r="D13" s="19" t="s">
        <v>20</v>
      </c>
      <c r="E13" s="19" t="s">
        <v>14</v>
      </c>
      <c r="F13" s="19" t="s">
        <v>23</v>
      </c>
      <c r="G13" s="19"/>
      <c r="H13" s="19"/>
      <c r="I13" s="19"/>
      <c r="J13" s="20"/>
      <c r="K13" s="20">
        <f>K14</f>
        <v>184.10000000000002</v>
      </c>
      <c r="L13" s="26"/>
      <c r="M13" s="26"/>
      <c r="N13" s="26"/>
      <c r="O13" s="31"/>
      <c r="P13" s="29"/>
      <c r="Q13" s="20"/>
      <c r="R13" s="29"/>
      <c r="S13" s="32"/>
      <c r="T13" s="32"/>
      <c r="U13" s="32"/>
      <c r="V13" s="33"/>
      <c r="W13" s="34"/>
      <c r="X13" s="35"/>
      <c r="Y13" s="35"/>
      <c r="Z13" s="35"/>
      <c r="AA13" s="35"/>
      <c r="AB13" s="35"/>
      <c r="AC13" s="35"/>
      <c r="AD13" s="35"/>
      <c r="AE13" s="35"/>
      <c r="AF13" s="35"/>
      <c r="AG13" s="35"/>
      <c r="AH13" s="35"/>
    </row>
    <row r="14" spans="1:34" ht="47.25" x14ac:dyDescent="0.25">
      <c r="A14" s="23" t="s">
        <v>24</v>
      </c>
      <c r="B14" s="25">
        <v>915</v>
      </c>
      <c r="C14" s="19" t="s">
        <v>14</v>
      </c>
      <c r="D14" s="19" t="s">
        <v>20</v>
      </c>
      <c r="E14" s="19" t="s">
        <v>14</v>
      </c>
      <c r="F14" s="19" t="s">
        <v>23</v>
      </c>
      <c r="G14" s="19" t="s">
        <v>14</v>
      </c>
      <c r="H14" s="19"/>
      <c r="I14" s="19"/>
      <c r="J14" s="20"/>
      <c r="K14" s="20">
        <f>K15+K24</f>
        <v>184.10000000000002</v>
      </c>
      <c r="L14" s="26"/>
      <c r="M14" s="26"/>
      <c r="N14" s="26"/>
      <c r="O14" s="31"/>
      <c r="P14" s="29"/>
      <c r="Q14" s="20"/>
      <c r="R14" s="29"/>
      <c r="S14" s="32"/>
      <c r="T14" s="32"/>
      <c r="U14" s="32"/>
      <c r="V14" s="33"/>
      <c r="W14" s="34"/>
      <c r="X14" s="35"/>
      <c r="Y14" s="35"/>
      <c r="Z14" s="35"/>
      <c r="AA14" s="35"/>
      <c r="AB14" s="35"/>
      <c r="AC14" s="35"/>
      <c r="AD14" s="35"/>
      <c r="AE14" s="35"/>
      <c r="AF14" s="35"/>
      <c r="AG14" s="35"/>
      <c r="AH14" s="35"/>
    </row>
    <row r="15" spans="1:34" ht="31.5" x14ac:dyDescent="0.25">
      <c r="A15" s="23" t="s">
        <v>25</v>
      </c>
      <c r="B15" s="25">
        <v>915</v>
      </c>
      <c r="C15" s="19" t="s">
        <v>14</v>
      </c>
      <c r="D15" s="19" t="s">
        <v>20</v>
      </c>
      <c r="E15" s="19" t="s">
        <v>14</v>
      </c>
      <c r="F15" s="19" t="s">
        <v>23</v>
      </c>
      <c r="G15" s="19" t="s">
        <v>14</v>
      </c>
      <c r="H15" s="19" t="s">
        <v>26</v>
      </c>
      <c r="I15" s="19"/>
      <c r="J15" s="20"/>
      <c r="K15" s="20">
        <f>K16</f>
        <v>184.10000000000002</v>
      </c>
      <c r="L15" s="26"/>
      <c r="M15" s="26"/>
      <c r="N15" s="26"/>
      <c r="O15" s="31"/>
      <c r="P15" s="29"/>
      <c r="Q15" s="20"/>
      <c r="R15" s="29"/>
      <c r="S15" s="32"/>
      <c r="T15" s="32"/>
      <c r="U15" s="32"/>
      <c r="V15" s="33"/>
      <c r="W15" s="34"/>
      <c r="X15" s="35"/>
      <c r="Y15" s="35"/>
      <c r="Z15" s="35"/>
      <c r="AA15" s="35"/>
      <c r="AB15" s="35"/>
      <c r="AC15" s="35"/>
      <c r="AD15" s="35"/>
      <c r="AE15" s="35"/>
      <c r="AF15" s="35"/>
      <c r="AG15" s="35"/>
      <c r="AH15" s="35"/>
    </row>
    <row r="16" spans="1:34" ht="63" x14ac:dyDescent="0.25">
      <c r="A16" s="23" t="s">
        <v>27</v>
      </c>
      <c r="B16" s="25">
        <v>915</v>
      </c>
      <c r="C16" s="19" t="s">
        <v>14</v>
      </c>
      <c r="D16" s="19" t="s">
        <v>20</v>
      </c>
      <c r="E16" s="19" t="s">
        <v>14</v>
      </c>
      <c r="F16" s="19" t="s">
        <v>23</v>
      </c>
      <c r="G16" s="19" t="s">
        <v>14</v>
      </c>
      <c r="H16" s="19" t="s">
        <v>28</v>
      </c>
      <c r="I16" s="19"/>
      <c r="J16" s="20"/>
      <c r="K16" s="20">
        <f>K17+K23</f>
        <v>184.10000000000002</v>
      </c>
      <c r="L16" s="26"/>
      <c r="M16" s="26"/>
      <c r="N16" s="26"/>
      <c r="O16" s="31"/>
      <c r="P16" s="29"/>
      <c r="Q16" s="20"/>
      <c r="R16" s="29"/>
      <c r="S16" s="32"/>
      <c r="T16" s="32"/>
      <c r="U16" s="32"/>
      <c r="V16" s="33"/>
      <c r="W16" s="34"/>
      <c r="X16" s="35"/>
      <c r="Y16" s="35"/>
      <c r="Z16" s="35"/>
      <c r="AA16" s="35"/>
      <c r="AB16" s="35"/>
      <c r="AC16" s="35"/>
      <c r="AD16" s="35"/>
      <c r="AE16" s="35"/>
      <c r="AF16" s="35"/>
      <c r="AG16" s="35"/>
      <c r="AH16" s="35"/>
    </row>
    <row r="17" spans="1:34" ht="31.5" x14ac:dyDescent="0.25">
      <c r="A17" s="25" t="s">
        <v>29</v>
      </c>
      <c r="B17" s="25">
        <v>915</v>
      </c>
      <c r="C17" s="19" t="s">
        <v>14</v>
      </c>
      <c r="D17" s="19" t="s">
        <v>20</v>
      </c>
      <c r="E17" s="19" t="s">
        <v>14</v>
      </c>
      <c r="F17" s="19" t="s">
        <v>23</v>
      </c>
      <c r="G17" s="19" t="s">
        <v>14</v>
      </c>
      <c r="H17" s="19" t="s">
        <v>28</v>
      </c>
      <c r="I17" s="19" t="s">
        <v>30</v>
      </c>
      <c r="J17" s="20"/>
      <c r="K17" s="36">
        <v>148.80000000000001</v>
      </c>
      <c r="L17" s="26"/>
      <c r="M17" s="26"/>
      <c r="N17" s="26"/>
      <c r="O17" s="31"/>
      <c r="P17" s="29"/>
      <c r="Q17" s="20"/>
      <c r="R17" s="29"/>
      <c r="S17" s="32"/>
      <c r="T17" s="32"/>
      <c r="U17" s="32"/>
      <c r="V17" s="33"/>
      <c r="W17" s="34"/>
      <c r="X17" s="35"/>
      <c r="Y17" s="35"/>
      <c r="Z17" s="35"/>
      <c r="AA17" s="35"/>
      <c r="AB17" s="35"/>
      <c r="AC17" s="35"/>
      <c r="AD17" s="35"/>
      <c r="AE17" s="35"/>
      <c r="AF17" s="35"/>
      <c r="AG17" s="35"/>
      <c r="AH17" s="35"/>
    </row>
    <row r="18" spans="1:34" ht="31.5" hidden="1" x14ac:dyDescent="0.25">
      <c r="A18" s="25" t="s">
        <v>31</v>
      </c>
      <c r="B18" s="25">
        <v>915</v>
      </c>
      <c r="C18" s="19" t="s">
        <v>14</v>
      </c>
      <c r="D18" s="19" t="s">
        <v>20</v>
      </c>
      <c r="E18" s="19" t="s">
        <v>32</v>
      </c>
      <c r="F18" s="19" t="s">
        <v>23</v>
      </c>
      <c r="G18" s="19"/>
      <c r="H18" s="19" t="s">
        <v>33</v>
      </c>
      <c r="I18" s="19"/>
      <c r="J18" s="20"/>
      <c r="K18" s="36">
        <f>K19</f>
        <v>0</v>
      </c>
      <c r="L18" s="26"/>
      <c r="M18" s="26"/>
      <c r="N18" s="26"/>
      <c r="O18" s="31"/>
      <c r="P18" s="29"/>
      <c r="Q18" s="20"/>
      <c r="R18" s="29"/>
      <c r="S18" s="32"/>
      <c r="T18" s="32"/>
      <c r="U18" s="32"/>
      <c r="V18" s="33"/>
      <c r="W18" s="34"/>
      <c r="X18" s="35"/>
      <c r="Y18" s="35"/>
      <c r="Z18" s="35"/>
      <c r="AA18" s="35"/>
      <c r="AB18" s="35"/>
      <c r="AC18" s="35"/>
      <c r="AD18" s="35"/>
      <c r="AE18" s="35"/>
      <c r="AF18" s="35"/>
      <c r="AG18" s="35"/>
      <c r="AH18" s="35"/>
    </row>
    <row r="19" spans="1:34" ht="63" hidden="1" x14ac:dyDescent="0.25">
      <c r="A19" s="25" t="s">
        <v>34</v>
      </c>
      <c r="B19" s="25">
        <v>915</v>
      </c>
      <c r="C19" s="19" t="s">
        <v>14</v>
      </c>
      <c r="D19" s="19" t="s">
        <v>20</v>
      </c>
      <c r="E19" s="19" t="s">
        <v>32</v>
      </c>
      <c r="F19" s="19" t="s">
        <v>23</v>
      </c>
      <c r="G19" s="19"/>
      <c r="H19" s="19" t="s">
        <v>33</v>
      </c>
      <c r="I19" s="19" t="s">
        <v>35</v>
      </c>
      <c r="J19" s="20"/>
      <c r="K19" s="36"/>
      <c r="L19" s="26"/>
      <c r="M19" s="26"/>
      <c r="N19" s="26"/>
      <c r="O19" s="31"/>
      <c r="P19" s="29"/>
      <c r="Q19" s="20"/>
      <c r="R19" s="29"/>
      <c r="S19" s="32"/>
      <c r="T19" s="32"/>
      <c r="U19" s="32"/>
      <c r="V19" s="33"/>
      <c r="W19" s="34"/>
      <c r="X19" s="35"/>
      <c r="Y19" s="35"/>
      <c r="Z19" s="35"/>
      <c r="AA19" s="35"/>
      <c r="AB19" s="35"/>
      <c r="AC19" s="35"/>
      <c r="AD19" s="35"/>
      <c r="AE19" s="35"/>
      <c r="AF19" s="35"/>
      <c r="AG19" s="35"/>
      <c r="AH19" s="35"/>
    </row>
    <row r="20" spans="1:34" hidden="1" x14ac:dyDescent="0.25">
      <c r="A20" s="25"/>
      <c r="B20" s="25">
        <v>915</v>
      </c>
      <c r="C20" s="19"/>
      <c r="D20" s="19"/>
      <c r="E20" s="19"/>
      <c r="F20" s="19"/>
      <c r="G20" s="19"/>
      <c r="H20" s="19"/>
      <c r="I20" s="19"/>
      <c r="J20" s="20"/>
      <c r="K20" s="36"/>
      <c r="L20" s="20" t="e">
        <f>L21</f>
        <v>#REF!</v>
      </c>
      <c r="M20" s="20" t="e">
        <f>M21</f>
        <v>#REF!</v>
      </c>
      <c r="N20" s="20" t="e">
        <f>N21</f>
        <v>#REF!</v>
      </c>
      <c r="O20" s="31">
        <f>O11-O22</f>
        <v>482.5</v>
      </c>
      <c r="P20" s="29">
        <f>K20-O20</f>
        <v>-482.5</v>
      </c>
      <c r="Q20" s="20">
        <f>Q11-Q22</f>
        <v>862.3</v>
      </c>
      <c r="R20" s="29">
        <f>K20-Q20</f>
        <v>-862.3</v>
      </c>
      <c r="S20" s="32"/>
      <c r="T20" s="32"/>
      <c r="U20" s="32"/>
      <c r="V20" s="34"/>
      <c r="W20" s="34"/>
      <c r="X20" s="35"/>
      <c r="Y20" s="35"/>
      <c r="Z20" s="35"/>
      <c r="AA20" s="35"/>
      <c r="AB20" s="35"/>
      <c r="AC20" s="35"/>
      <c r="AD20" s="35"/>
      <c r="AE20" s="35"/>
      <c r="AF20" s="35"/>
      <c r="AG20" s="35"/>
      <c r="AH20" s="35"/>
    </row>
    <row r="21" spans="1:34" ht="31.5" hidden="1" x14ac:dyDescent="0.25">
      <c r="A21" s="25" t="s">
        <v>36</v>
      </c>
      <c r="B21" s="25">
        <v>915</v>
      </c>
      <c r="C21" s="19" t="s">
        <v>14</v>
      </c>
      <c r="D21" s="19" t="s">
        <v>37</v>
      </c>
      <c r="E21" s="19"/>
      <c r="F21" s="19"/>
      <c r="G21" s="19"/>
      <c r="H21" s="19"/>
      <c r="I21" s="19" t="s">
        <v>38</v>
      </c>
      <c r="J21" s="20" t="e">
        <f>#REF!+#REF!+#REF!+#REF!+#REF!+#REF!+#REF!+#REF!+#REF!+#REF!</f>
        <v>#REF!</v>
      </c>
      <c r="K21" s="36"/>
      <c r="L21" s="20" t="e">
        <f>#REF!+#REF!+#REF!+#REF!+#REF!+#REF!+#REF!+#REF!+#REF!+#REF!</f>
        <v>#REF!</v>
      </c>
      <c r="M21" s="20" t="e">
        <f>#REF!+#REF!+#REF!+#REF!+#REF!+#REF!+#REF!+#REF!+#REF!+#REF!</f>
        <v>#REF!</v>
      </c>
      <c r="N21" s="20" t="e">
        <f>#REF!+#REF!+#REF!+#REF!+#REF!+#REF!+#REF!+#REF!+#REF!+#REF!</f>
        <v>#REF!</v>
      </c>
      <c r="O21" s="31"/>
      <c r="P21" s="29">
        <f>K21-O21</f>
        <v>0</v>
      </c>
      <c r="Q21" s="20"/>
      <c r="R21" s="29">
        <f>K21-Q21</f>
        <v>0</v>
      </c>
      <c r="S21" s="35"/>
      <c r="T21" s="35"/>
      <c r="U21" s="35"/>
      <c r="V21" s="35"/>
      <c r="W21" s="35"/>
      <c r="X21" s="35"/>
      <c r="Y21" s="35"/>
      <c r="Z21" s="35"/>
      <c r="AA21" s="35"/>
      <c r="AB21" s="35"/>
      <c r="AC21" s="35"/>
      <c r="AD21" s="35"/>
      <c r="AE21" s="35"/>
      <c r="AF21" s="35"/>
      <c r="AG21" s="35"/>
      <c r="AH21" s="35"/>
    </row>
    <row r="22" spans="1:34" s="17" customFormat="1" ht="31.5" hidden="1" x14ac:dyDescent="0.25">
      <c r="A22" s="37" t="s">
        <v>39</v>
      </c>
      <c r="B22" s="25">
        <v>915</v>
      </c>
      <c r="C22" s="38" t="s">
        <v>14</v>
      </c>
      <c r="D22" s="38" t="s">
        <v>37</v>
      </c>
      <c r="E22" s="38"/>
      <c r="F22" s="38"/>
      <c r="G22" s="38"/>
      <c r="H22" s="38"/>
      <c r="I22" s="38"/>
      <c r="J22" s="31" t="e">
        <f>#REF!</f>
        <v>#REF!</v>
      </c>
      <c r="K22" s="36"/>
      <c r="L22" s="31" t="e">
        <f>#REF!</f>
        <v>#REF!</v>
      </c>
      <c r="M22" s="31" t="e">
        <f>#REF!</f>
        <v>#REF!</v>
      </c>
      <c r="N22" s="31" t="e">
        <f>#REF!</f>
        <v>#REF!</v>
      </c>
      <c r="O22" s="31"/>
      <c r="P22" s="29">
        <f>K22-O22</f>
        <v>0</v>
      </c>
      <c r="Q22" s="31"/>
      <c r="R22" s="29">
        <f>K22-Q22</f>
        <v>0</v>
      </c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  <c r="AF22" s="39"/>
      <c r="AG22" s="39"/>
      <c r="AH22" s="39"/>
    </row>
    <row r="23" spans="1:34" s="4" customFormat="1" ht="78.75" x14ac:dyDescent="0.25">
      <c r="A23" s="40" t="s">
        <v>40</v>
      </c>
      <c r="B23" s="25">
        <v>915</v>
      </c>
      <c r="C23" s="41" t="s">
        <v>14</v>
      </c>
      <c r="D23" s="41" t="s">
        <v>20</v>
      </c>
      <c r="E23" s="41" t="s">
        <v>14</v>
      </c>
      <c r="F23" s="41" t="s">
        <v>23</v>
      </c>
      <c r="G23" s="41" t="s">
        <v>14</v>
      </c>
      <c r="H23" s="41" t="s">
        <v>28</v>
      </c>
      <c r="I23" s="41" t="s">
        <v>41</v>
      </c>
      <c r="J23" s="36"/>
      <c r="K23" s="36">
        <v>35.299999999999997</v>
      </c>
      <c r="L23" s="36"/>
      <c r="M23" s="36"/>
      <c r="N23" s="36"/>
      <c r="O23" s="36"/>
      <c r="P23" s="42"/>
      <c r="Q23" s="36"/>
      <c r="R23" s="42"/>
      <c r="S23" s="43"/>
      <c r="T23" s="43"/>
      <c r="U23" s="43"/>
      <c r="V23" s="43"/>
      <c r="W23" s="43"/>
      <c r="X23" s="43"/>
      <c r="Y23" s="43"/>
      <c r="Z23" s="43"/>
      <c r="AA23" s="43"/>
      <c r="AB23" s="43"/>
      <c r="AC23" s="43"/>
      <c r="AD23" s="43"/>
      <c r="AE23" s="43"/>
      <c r="AF23" s="43"/>
      <c r="AG23" s="43"/>
      <c r="AH23" s="43"/>
    </row>
    <row r="24" spans="1:34" s="4" customFormat="1" ht="78" customHeight="1" x14ac:dyDescent="0.25">
      <c r="A24" s="40" t="s">
        <v>42</v>
      </c>
      <c r="B24" s="25"/>
      <c r="C24" s="41" t="s">
        <v>14</v>
      </c>
      <c r="D24" s="41" t="s">
        <v>20</v>
      </c>
      <c r="E24" s="41" t="s">
        <v>14</v>
      </c>
      <c r="F24" s="41" t="s">
        <v>23</v>
      </c>
      <c r="G24" s="41" t="s">
        <v>14</v>
      </c>
      <c r="H24" s="41" t="s">
        <v>43</v>
      </c>
      <c r="I24" s="41"/>
      <c r="J24" s="36"/>
      <c r="K24" s="36">
        <f>K25+K26</f>
        <v>0</v>
      </c>
      <c r="L24" s="36"/>
      <c r="M24" s="36"/>
      <c r="N24" s="36"/>
      <c r="O24" s="44"/>
      <c r="P24" s="42"/>
      <c r="Q24" s="44"/>
      <c r="R24" s="42"/>
      <c r="S24" s="43"/>
      <c r="T24" s="43"/>
      <c r="U24" s="43"/>
      <c r="V24" s="43"/>
      <c r="W24" s="43"/>
      <c r="X24" s="43"/>
      <c r="Y24" s="43"/>
      <c r="Z24" s="43"/>
      <c r="AA24" s="43"/>
      <c r="AB24" s="43"/>
      <c r="AC24" s="43"/>
      <c r="AD24" s="43"/>
      <c r="AE24" s="43"/>
      <c r="AF24" s="43"/>
      <c r="AG24" s="43"/>
      <c r="AH24" s="43"/>
    </row>
    <row r="25" spans="1:34" s="4" customFormat="1" ht="31.5" x14ac:dyDescent="0.25">
      <c r="A25" s="40" t="s">
        <v>29</v>
      </c>
      <c r="B25" s="25"/>
      <c r="C25" s="41" t="s">
        <v>14</v>
      </c>
      <c r="D25" s="41" t="s">
        <v>20</v>
      </c>
      <c r="E25" s="41" t="s">
        <v>14</v>
      </c>
      <c r="F25" s="41" t="s">
        <v>23</v>
      </c>
      <c r="G25" s="41" t="s">
        <v>14</v>
      </c>
      <c r="H25" s="41" t="s">
        <v>43</v>
      </c>
      <c r="I25" s="41" t="s">
        <v>30</v>
      </c>
      <c r="J25" s="36"/>
      <c r="K25" s="36"/>
      <c r="L25" s="36"/>
      <c r="M25" s="36"/>
      <c r="N25" s="36"/>
      <c r="O25" s="44"/>
      <c r="P25" s="42"/>
      <c r="Q25" s="44"/>
      <c r="R25" s="42"/>
      <c r="S25" s="43"/>
      <c r="T25" s="43"/>
      <c r="U25" s="43"/>
      <c r="V25" s="43"/>
      <c r="W25" s="43"/>
      <c r="X25" s="43"/>
      <c r="Y25" s="43"/>
      <c r="Z25" s="43"/>
      <c r="AA25" s="43"/>
      <c r="AB25" s="43"/>
      <c r="AC25" s="43"/>
      <c r="AD25" s="43"/>
      <c r="AE25" s="43"/>
      <c r="AF25" s="43"/>
      <c r="AG25" s="43"/>
      <c r="AH25" s="43"/>
    </row>
    <row r="26" spans="1:34" s="4" customFormat="1" ht="78.75" x14ac:dyDescent="0.25">
      <c r="A26" s="40" t="s">
        <v>40</v>
      </c>
      <c r="B26" s="25"/>
      <c r="C26" s="41" t="s">
        <v>14</v>
      </c>
      <c r="D26" s="41" t="s">
        <v>20</v>
      </c>
      <c r="E26" s="41" t="s">
        <v>14</v>
      </c>
      <c r="F26" s="41" t="s">
        <v>23</v>
      </c>
      <c r="G26" s="41" t="s">
        <v>14</v>
      </c>
      <c r="H26" s="41" t="s">
        <v>43</v>
      </c>
      <c r="I26" s="41" t="s">
        <v>41</v>
      </c>
      <c r="J26" s="36"/>
      <c r="K26" s="36"/>
      <c r="L26" s="36"/>
      <c r="M26" s="36"/>
      <c r="N26" s="36"/>
      <c r="O26" s="44"/>
      <c r="P26" s="42"/>
      <c r="Q26" s="44"/>
      <c r="R26" s="42"/>
      <c r="S26" s="43"/>
      <c r="T26" s="43"/>
      <c r="U26" s="43"/>
      <c r="V26" s="43"/>
      <c r="W26" s="43"/>
      <c r="X26" s="43"/>
      <c r="Y26" s="43"/>
      <c r="Z26" s="43"/>
      <c r="AA26" s="43"/>
      <c r="AB26" s="43"/>
      <c r="AC26" s="43"/>
      <c r="AD26" s="43"/>
      <c r="AE26" s="43"/>
      <c r="AF26" s="43"/>
      <c r="AG26" s="43"/>
      <c r="AH26" s="43"/>
    </row>
    <row r="27" spans="1:34" ht="47.25" x14ac:dyDescent="0.25">
      <c r="A27" s="23" t="s">
        <v>44</v>
      </c>
      <c r="B27" s="25">
        <v>915</v>
      </c>
      <c r="C27" s="19" t="s">
        <v>14</v>
      </c>
      <c r="D27" s="19" t="s">
        <v>20</v>
      </c>
      <c r="E27" s="19" t="s">
        <v>14</v>
      </c>
      <c r="F27" s="19" t="s">
        <v>22</v>
      </c>
      <c r="G27" s="19"/>
      <c r="H27" s="19"/>
      <c r="I27" s="20"/>
      <c r="J27" s="20">
        <f>J28</f>
        <v>0</v>
      </c>
      <c r="K27" s="26">
        <f>K28</f>
        <v>0</v>
      </c>
      <c r="L27" s="26"/>
      <c r="M27" s="26"/>
      <c r="N27" s="31"/>
      <c r="O27" s="29"/>
      <c r="P27" s="20"/>
      <c r="Q27" s="29"/>
      <c r="R27" s="45"/>
      <c r="S27" s="32"/>
      <c r="T27" s="32"/>
      <c r="U27" s="33"/>
      <c r="V27" s="34"/>
      <c r="W27" s="35"/>
      <c r="X27" s="35"/>
      <c r="Y27" s="35"/>
      <c r="Z27" s="35"/>
      <c r="AA27" s="35"/>
      <c r="AB27" s="35"/>
      <c r="AC27" s="35"/>
      <c r="AD27" s="35"/>
      <c r="AE27" s="35"/>
      <c r="AF27" s="35"/>
      <c r="AG27" s="35"/>
    </row>
    <row r="28" spans="1:34" ht="63" x14ac:dyDescent="0.25">
      <c r="A28" s="23" t="s">
        <v>45</v>
      </c>
      <c r="B28" s="25">
        <v>915</v>
      </c>
      <c r="C28" s="19" t="s">
        <v>14</v>
      </c>
      <c r="D28" s="19" t="s">
        <v>20</v>
      </c>
      <c r="E28" s="19" t="s">
        <v>14</v>
      </c>
      <c r="F28" s="19" t="s">
        <v>23</v>
      </c>
      <c r="G28" s="19"/>
      <c r="H28" s="19"/>
      <c r="I28" s="20"/>
      <c r="J28" s="20">
        <f>J29</f>
        <v>0</v>
      </c>
      <c r="K28" s="26">
        <f>K29</f>
        <v>0</v>
      </c>
      <c r="L28" s="26"/>
      <c r="M28" s="26"/>
      <c r="N28" s="31"/>
      <c r="O28" s="29"/>
      <c r="P28" s="20"/>
      <c r="Q28" s="29"/>
      <c r="R28" s="45"/>
      <c r="S28" s="32"/>
      <c r="T28" s="32"/>
      <c r="U28" s="33"/>
      <c r="V28" s="34"/>
      <c r="W28" s="35"/>
      <c r="X28" s="35"/>
      <c r="Y28" s="35"/>
      <c r="Z28" s="35"/>
      <c r="AA28" s="35"/>
      <c r="AB28" s="35"/>
      <c r="AC28" s="35"/>
      <c r="AD28" s="35"/>
      <c r="AE28" s="35"/>
      <c r="AF28" s="35"/>
      <c r="AG28" s="35"/>
    </row>
    <row r="29" spans="1:34" ht="78.75" x14ac:dyDescent="0.25">
      <c r="A29" s="23" t="s">
        <v>46</v>
      </c>
      <c r="B29" s="25">
        <v>915</v>
      </c>
      <c r="C29" s="19" t="s">
        <v>14</v>
      </c>
      <c r="D29" s="19" t="s">
        <v>20</v>
      </c>
      <c r="E29" s="19" t="s">
        <v>14</v>
      </c>
      <c r="F29" s="19" t="s">
        <v>23</v>
      </c>
      <c r="G29" s="19" t="s">
        <v>47</v>
      </c>
      <c r="H29" s="19" t="s">
        <v>48</v>
      </c>
      <c r="I29" s="20"/>
      <c r="J29" s="20">
        <f>J30+J32</f>
        <v>0</v>
      </c>
      <c r="K29" s="26">
        <f>K30</f>
        <v>0</v>
      </c>
      <c r="L29" s="26"/>
      <c r="M29" s="26"/>
      <c r="N29" s="31"/>
      <c r="O29" s="29"/>
      <c r="P29" s="20"/>
      <c r="Q29" s="29"/>
      <c r="R29" s="45"/>
      <c r="S29" s="32"/>
      <c r="T29" s="32"/>
      <c r="U29" s="33"/>
      <c r="V29" s="34"/>
      <c r="W29" s="35"/>
      <c r="X29" s="35"/>
      <c r="Y29" s="35"/>
      <c r="Z29" s="35"/>
      <c r="AA29" s="35"/>
      <c r="AB29" s="35"/>
      <c r="AC29" s="35"/>
      <c r="AD29" s="35"/>
      <c r="AE29" s="35"/>
      <c r="AF29" s="35"/>
      <c r="AG29" s="35"/>
    </row>
    <row r="30" spans="1:34" ht="129.75" customHeight="1" x14ac:dyDescent="0.25">
      <c r="A30" s="23" t="s">
        <v>49</v>
      </c>
      <c r="B30" s="25">
        <v>915</v>
      </c>
      <c r="C30" s="19" t="s">
        <v>14</v>
      </c>
      <c r="D30" s="19" t="s">
        <v>20</v>
      </c>
      <c r="E30" s="19" t="s">
        <v>14</v>
      </c>
      <c r="F30" s="19" t="s">
        <v>23</v>
      </c>
      <c r="G30" s="19" t="s">
        <v>47</v>
      </c>
      <c r="H30" s="19" t="s">
        <v>50</v>
      </c>
      <c r="I30" s="20"/>
      <c r="J30" s="20">
        <f>J31</f>
        <v>0</v>
      </c>
      <c r="K30" s="26">
        <f>K31+K32</f>
        <v>0</v>
      </c>
      <c r="L30" s="26"/>
      <c r="M30" s="26"/>
      <c r="N30" s="31"/>
      <c r="O30" s="29"/>
      <c r="P30" s="20"/>
      <c r="Q30" s="29"/>
      <c r="R30" s="45"/>
      <c r="S30" s="32"/>
      <c r="T30" s="32"/>
      <c r="U30" s="33"/>
      <c r="V30" s="34"/>
      <c r="W30" s="35"/>
      <c r="X30" s="35"/>
      <c r="Y30" s="35"/>
      <c r="Z30" s="35"/>
      <c r="AA30" s="35"/>
      <c r="AB30" s="35"/>
      <c r="AC30" s="35"/>
      <c r="AD30" s="35"/>
      <c r="AE30" s="35"/>
      <c r="AF30" s="35"/>
      <c r="AG30" s="35"/>
    </row>
    <row r="31" spans="1:34" ht="31.5" x14ac:dyDescent="0.25">
      <c r="A31" s="25" t="s">
        <v>29</v>
      </c>
      <c r="B31" s="25">
        <v>915</v>
      </c>
      <c r="C31" s="19" t="s">
        <v>14</v>
      </c>
      <c r="D31" s="19" t="s">
        <v>20</v>
      </c>
      <c r="E31" s="19" t="s">
        <v>14</v>
      </c>
      <c r="F31" s="19" t="s">
        <v>23</v>
      </c>
      <c r="G31" s="19" t="s">
        <v>47</v>
      </c>
      <c r="H31" s="19" t="s">
        <v>50</v>
      </c>
      <c r="I31" s="41">
        <v>121</v>
      </c>
      <c r="J31" s="20"/>
      <c r="K31" s="36"/>
      <c r="L31" s="26"/>
      <c r="M31" s="26"/>
      <c r="N31" s="31"/>
      <c r="O31" s="29"/>
      <c r="P31" s="20"/>
      <c r="Q31" s="29"/>
      <c r="R31" s="45"/>
      <c r="S31" s="32"/>
      <c r="T31" s="32"/>
      <c r="U31" s="33"/>
      <c r="V31" s="34"/>
      <c r="W31" s="35"/>
      <c r="X31" s="35"/>
      <c r="Y31" s="35"/>
      <c r="Z31" s="35"/>
      <c r="AA31" s="35"/>
      <c r="AB31" s="35"/>
      <c r="AC31" s="35"/>
      <c r="AD31" s="35"/>
      <c r="AE31" s="35"/>
      <c r="AF31" s="35"/>
      <c r="AG31" s="35"/>
    </row>
    <row r="32" spans="1:34" s="4" customFormat="1" ht="78.75" x14ac:dyDescent="0.25">
      <c r="A32" s="40" t="s">
        <v>40</v>
      </c>
      <c r="B32" s="25">
        <v>915</v>
      </c>
      <c r="C32" s="19" t="s">
        <v>14</v>
      </c>
      <c r="D32" s="19" t="s">
        <v>20</v>
      </c>
      <c r="E32" s="19" t="s">
        <v>14</v>
      </c>
      <c r="F32" s="19" t="s">
        <v>23</v>
      </c>
      <c r="G32" s="19" t="s">
        <v>47</v>
      </c>
      <c r="H32" s="19" t="s">
        <v>50</v>
      </c>
      <c r="I32" s="41" t="s">
        <v>41</v>
      </c>
      <c r="J32" s="36"/>
      <c r="K32" s="36"/>
      <c r="L32" s="36"/>
      <c r="M32" s="36"/>
      <c r="N32" s="36"/>
      <c r="O32" s="36"/>
      <c r="P32" s="42"/>
      <c r="Q32" s="36"/>
      <c r="R32" s="42"/>
      <c r="S32" s="43"/>
      <c r="T32" s="43"/>
      <c r="U32" s="43"/>
      <c r="V32" s="43"/>
      <c r="W32" s="43"/>
      <c r="X32" s="43"/>
      <c r="Y32" s="43"/>
      <c r="Z32" s="43"/>
      <c r="AA32" s="43"/>
      <c r="AB32" s="43"/>
      <c r="AC32" s="43"/>
      <c r="AD32" s="43"/>
      <c r="AE32" s="43"/>
      <c r="AF32" s="43"/>
      <c r="AG32" s="43"/>
      <c r="AH32" s="43"/>
    </row>
    <row r="33" spans="1:34" s="49" customFormat="1" ht="94.5" x14ac:dyDescent="0.25">
      <c r="A33" s="25" t="s">
        <v>51</v>
      </c>
      <c r="B33" s="25">
        <v>915</v>
      </c>
      <c r="C33" s="19" t="s">
        <v>14</v>
      </c>
      <c r="D33" s="19" t="s">
        <v>37</v>
      </c>
      <c r="E33" s="19"/>
      <c r="F33" s="19"/>
      <c r="G33" s="19"/>
      <c r="H33" s="19"/>
      <c r="I33" s="19"/>
      <c r="J33" s="46"/>
      <c r="K33" s="20">
        <f>K34+K56</f>
        <v>1057.5999999999999</v>
      </c>
      <c r="L33" s="20"/>
      <c r="M33" s="20"/>
      <c r="N33" s="20"/>
      <c r="O33" s="20"/>
      <c r="P33" s="47"/>
      <c r="Q33" s="20"/>
      <c r="R33" s="47"/>
      <c r="S33" s="48"/>
      <c r="T33" s="48"/>
      <c r="U33" s="48"/>
      <c r="V33" s="48"/>
      <c r="W33" s="48"/>
      <c r="X33" s="48"/>
      <c r="Y33" s="48"/>
      <c r="Z33" s="48"/>
      <c r="AA33" s="48"/>
      <c r="AB33" s="48"/>
      <c r="AC33" s="48"/>
      <c r="AD33" s="48"/>
      <c r="AE33" s="48"/>
      <c r="AF33" s="48"/>
      <c r="AG33" s="48"/>
      <c r="AH33" s="48"/>
    </row>
    <row r="34" spans="1:34" s="49" customFormat="1" ht="94.5" x14ac:dyDescent="0.25">
      <c r="A34" s="23" t="s">
        <v>52</v>
      </c>
      <c r="B34" s="25">
        <v>915</v>
      </c>
      <c r="C34" s="19" t="s">
        <v>14</v>
      </c>
      <c r="D34" s="19" t="s">
        <v>37</v>
      </c>
      <c r="E34" s="19" t="s">
        <v>14</v>
      </c>
      <c r="F34" s="19" t="s">
        <v>22</v>
      </c>
      <c r="G34" s="19"/>
      <c r="H34" s="19"/>
      <c r="I34" s="19"/>
      <c r="J34" s="46"/>
      <c r="K34" s="20">
        <f>K35</f>
        <v>1057.5999999999999</v>
      </c>
      <c r="L34" s="20"/>
      <c r="M34" s="20"/>
      <c r="N34" s="20"/>
      <c r="O34" s="20"/>
      <c r="P34" s="47"/>
      <c r="Q34" s="20"/>
      <c r="R34" s="47"/>
      <c r="S34" s="48"/>
      <c r="T34" s="48"/>
      <c r="U34" s="48"/>
      <c r="V34" s="48"/>
      <c r="W34" s="48"/>
      <c r="X34" s="48"/>
      <c r="Y34" s="48"/>
      <c r="Z34" s="48"/>
      <c r="AA34" s="48"/>
      <c r="AB34" s="48"/>
      <c r="AC34" s="48"/>
      <c r="AD34" s="48"/>
      <c r="AE34" s="48"/>
      <c r="AF34" s="48"/>
      <c r="AG34" s="48"/>
      <c r="AH34" s="48"/>
    </row>
    <row r="35" spans="1:34" s="49" customFormat="1" ht="47.25" x14ac:dyDescent="0.25">
      <c r="A35" s="23" t="s">
        <v>53</v>
      </c>
      <c r="B35" s="25">
        <v>915</v>
      </c>
      <c r="C35" s="19" t="s">
        <v>14</v>
      </c>
      <c r="D35" s="19" t="s">
        <v>37</v>
      </c>
      <c r="E35" s="19" t="s">
        <v>14</v>
      </c>
      <c r="F35" s="19" t="s">
        <v>23</v>
      </c>
      <c r="G35" s="19"/>
      <c r="H35" s="19"/>
      <c r="I35" s="19"/>
      <c r="J35" s="46">
        <v>340</v>
      </c>
      <c r="K35" s="20">
        <f>K36</f>
        <v>1057.5999999999999</v>
      </c>
      <c r="L35" s="20"/>
      <c r="M35" s="20"/>
      <c r="N35" s="20"/>
      <c r="O35" s="20"/>
      <c r="P35" s="47"/>
      <c r="Q35" s="20"/>
      <c r="R35" s="47"/>
    </row>
    <row r="36" spans="1:34" s="49" customFormat="1" ht="47.25" x14ac:dyDescent="0.25">
      <c r="A36" s="23" t="s">
        <v>24</v>
      </c>
      <c r="B36" s="25">
        <v>915</v>
      </c>
      <c r="C36" s="19" t="s">
        <v>14</v>
      </c>
      <c r="D36" s="19" t="s">
        <v>37</v>
      </c>
      <c r="E36" s="19" t="s">
        <v>14</v>
      </c>
      <c r="F36" s="19" t="s">
        <v>23</v>
      </c>
      <c r="G36" s="19" t="s">
        <v>14</v>
      </c>
      <c r="H36" s="19"/>
      <c r="I36" s="19"/>
      <c r="J36" s="46"/>
      <c r="K36" s="20">
        <f>K37+K51+K47</f>
        <v>1057.5999999999999</v>
      </c>
      <c r="L36" s="20"/>
      <c r="M36" s="20"/>
      <c r="N36" s="20"/>
      <c r="O36" s="20"/>
      <c r="P36" s="47"/>
      <c r="Q36" s="20"/>
      <c r="R36" s="47"/>
    </row>
    <row r="37" spans="1:34" s="49" customFormat="1" ht="30.75" customHeight="1" x14ac:dyDescent="0.25">
      <c r="A37" s="23" t="s">
        <v>25</v>
      </c>
      <c r="B37" s="25">
        <v>915</v>
      </c>
      <c r="C37" s="19" t="s">
        <v>14</v>
      </c>
      <c r="D37" s="19" t="s">
        <v>37</v>
      </c>
      <c r="E37" s="19" t="s">
        <v>14</v>
      </c>
      <c r="F37" s="19" t="s">
        <v>23</v>
      </c>
      <c r="G37" s="19" t="s">
        <v>14</v>
      </c>
      <c r="H37" s="19" t="s">
        <v>26</v>
      </c>
      <c r="I37" s="19"/>
      <c r="J37" s="46"/>
      <c r="K37" s="20">
        <f>K38+K41</f>
        <v>857</v>
      </c>
      <c r="L37" s="20"/>
      <c r="M37" s="20"/>
      <c r="N37" s="20"/>
      <c r="O37" s="20"/>
      <c r="P37" s="47"/>
      <c r="Q37" s="20"/>
      <c r="R37" s="47"/>
    </row>
    <row r="38" spans="1:34" s="49" customFormat="1" ht="47.25" x14ac:dyDescent="0.25">
      <c r="A38" s="25" t="s">
        <v>54</v>
      </c>
      <c r="B38" s="25">
        <v>915</v>
      </c>
      <c r="C38" s="19" t="s">
        <v>14</v>
      </c>
      <c r="D38" s="19" t="s">
        <v>37</v>
      </c>
      <c r="E38" s="19" t="s">
        <v>14</v>
      </c>
      <c r="F38" s="19" t="s">
        <v>23</v>
      </c>
      <c r="G38" s="19" t="s">
        <v>14</v>
      </c>
      <c r="H38" s="19" t="s">
        <v>55</v>
      </c>
      <c r="I38" s="19"/>
      <c r="J38" s="46"/>
      <c r="K38" s="20">
        <f>K39+K40</f>
        <v>689.1</v>
      </c>
      <c r="L38" s="20"/>
      <c r="M38" s="20"/>
      <c r="N38" s="20"/>
      <c r="O38" s="20"/>
      <c r="P38" s="47"/>
      <c r="Q38" s="20"/>
      <c r="R38" s="47"/>
    </row>
    <row r="39" spans="1:34" s="49" customFormat="1" ht="31.5" x14ac:dyDescent="0.25">
      <c r="A39" s="25" t="s">
        <v>29</v>
      </c>
      <c r="B39" s="25">
        <v>915</v>
      </c>
      <c r="C39" s="19" t="s">
        <v>14</v>
      </c>
      <c r="D39" s="19" t="s">
        <v>37</v>
      </c>
      <c r="E39" s="19" t="s">
        <v>14</v>
      </c>
      <c r="F39" s="19" t="s">
        <v>23</v>
      </c>
      <c r="G39" s="19" t="s">
        <v>14</v>
      </c>
      <c r="H39" s="19" t="s">
        <v>55</v>
      </c>
      <c r="I39" s="19" t="s">
        <v>30</v>
      </c>
      <c r="J39" s="46"/>
      <c r="K39" s="36">
        <v>515</v>
      </c>
      <c r="L39" s="20"/>
      <c r="M39" s="20"/>
      <c r="N39" s="20"/>
      <c r="O39" s="20"/>
      <c r="P39" s="47"/>
      <c r="Q39" s="20"/>
      <c r="R39" s="47"/>
    </row>
    <row r="40" spans="1:34" s="49" customFormat="1" ht="78.75" x14ac:dyDescent="0.25">
      <c r="A40" s="40" t="s">
        <v>40</v>
      </c>
      <c r="B40" s="25">
        <v>915</v>
      </c>
      <c r="C40" s="19" t="s">
        <v>14</v>
      </c>
      <c r="D40" s="19" t="s">
        <v>37</v>
      </c>
      <c r="E40" s="19" t="s">
        <v>14</v>
      </c>
      <c r="F40" s="19" t="s">
        <v>23</v>
      </c>
      <c r="G40" s="19" t="s">
        <v>14</v>
      </c>
      <c r="H40" s="19" t="s">
        <v>55</v>
      </c>
      <c r="I40" s="19" t="s">
        <v>41</v>
      </c>
      <c r="J40" s="46"/>
      <c r="K40" s="36">
        <v>174.1</v>
      </c>
      <c r="L40" s="20"/>
      <c r="M40" s="20"/>
      <c r="N40" s="20"/>
      <c r="O40" s="20"/>
      <c r="P40" s="47"/>
      <c r="Q40" s="20"/>
      <c r="R40" s="47"/>
    </row>
    <row r="41" spans="1:34" s="49" customFormat="1" ht="31.5" x14ac:dyDescent="0.25">
      <c r="A41" s="25" t="s">
        <v>31</v>
      </c>
      <c r="B41" s="25">
        <v>915</v>
      </c>
      <c r="C41" s="19" t="s">
        <v>14</v>
      </c>
      <c r="D41" s="19" t="s">
        <v>37</v>
      </c>
      <c r="E41" s="19" t="s">
        <v>14</v>
      </c>
      <c r="F41" s="19" t="s">
        <v>23</v>
      </c>
      <c r="G41" s="19" t="s">
        <v>14</v>
      </c>
      <c r="H41" s="19" t="s">
        <v>56</v>
      </c>
      <c r="I41" s="19"/>
      <c r="J41" s="46"/>
      <c r="K41" s="20">
        <f>K42+K43+K44+K45+K46</f>
        <v>167.9</v>
      </c>
      <c r="L41" s="20"/>
      <c r="M41" s="20"/>
      <c r="N41" s="20"/>
      <c r="O41" s="20"/>
      <c r="P41" s="47"/>
      <c r="Q41" s="20"/>
      <c r="R41" s="47"/>
    </row>
    <row r="42" spans="1:34" s="49" customFormat="1" ht="63" x14ac:dyDescent="0.25">
      <c r="A42" s="25" t="s">
        <v>57</v>
      </c>
      <c r="B42" s="25">
        <v>915</v>
      </c>
      <c r="C42" s="19" t="s">
        <v>14</v>
      </c>
      <c r="D42" s="19" t="s">
        <v>37</v>
      </c>
      <c r="E42" s="19" t="s">
        <v>14</v>
      </c>
      <c r="F42" s="19" t="s">
        <v>23</v>
      </c>
      <c r="G42" s="19" t="s">
        <v>14</v>
      </c>
      <c r="H42" s="19" t="s">
        <v>56</v>
      </c>
      <c r="I42" s="19" t="s">
        <v>35</v>
      </c>
      <c r="J42" s="46"/>
      <c r="K42" s="20"/>
      <c r="L42" s="20"/>
      <c r="M42" s="20"/>
      <c r="N42" s="20"/>
      <c r="O42" s="20"/>
      <c r="P42" s="47"/>
      <c r="Q42" s="20"/>
      <c r="R42" s="47"/>
      <c r="T42" s="50"/>
      <c r="U42" s="50"/>
    </row>
    <row r="43" spans="1:34" s="49" customFormat="1" ht="48" customHeight="1" x14ac:dyDescent="0.25">
      <c r="A43" s="25" t="s">
        <v>58</v>
      </c>
      <c r="B43" s="25">
        <v>915</v>
      </c>
      <c r="C43" s="19" t="s">
        <v>14</v>
      </c>
      <c r="D43" s="19" t="s">
        <v>37</v>
      </c>
      <c r="E43" s="19" t="s">
        <v>14</v>
      </c>
      <c r="F43" s="19" t="s">
        <v>23</v>
      </c>
      <c r="G43" s="19" t="s">
        <v>14</v>
      </c>
      <c r="H43" s="19" t="s">
        <v>56</v>
      </c>
      <c r="I43" s="19" t="s">
        <v>59</v>
      </c>
      <c r="J43" s="46"/>
      <c r="K43" s="36">
        <v>163.30000000000001</v>
      </c>
      <c r="L43" s="20"/>
      <c r="M43" s="20"/>
      <c r="N43" s="20"/>
      <c r="O43" s="20"/>
      <c r="P43" s="47"/>
      <c r="Q43" s="20"/>
      <c r="R43" s="47"/>
    </row>
    <row r="44" spans="1:34" s="49" customFormat="1" ht="31.5" x14ac:dyDescent="0.25">
      <c r="A44" s="25" t="s">
        <v>60</v>
      </c>
      <c r="B44" s="25">
        <v>915</v>
      </c>
      <c r="C44" s="19" t="s">
        <v>14</v>
      </c>
      <c r="D44" s="19" t="s">
        <v>37</v>
      </c>
      <c r="E44" s="19" t="s">
        <v>14</v>
      </c>
      <c r="F44" s="19" t="s">
        <v>23</v>
      </c>
      <c r="G44" s="19" t="s">
        <v>14</v>
      </c>
      <c r="H44" s="19" t="s">
        <v>56</v>
      </c>
      <c r="I44" s="19" t="s">
        <v>61</v>
      </c>
      <c r="J44" s="46"/>
      <c r="K44" s="20">
        <v>2</v>
      </c>
      <c r="L44" s="20"/>
      <c r="M44" s="20"/>
      <c r="N44" s="20"/>
      <c r="O44" s="20"/>
      <c r="P44" s="47"/>
      <c r="Q44" s="20"/>
      <c r="R44" s="47"/>
    </row>
    <row r="45" spans="1:34" s="49" customFormat="1" ht="31.5" x14ac:dyDescent="0.25">
      <c r="A45" s="25" t="s">
        <v>62</v>
      </c>
      <c r="B45" s="25"/>
      <c r="C45" s="19" t="s">
        <v>14</v>
      </c>
      <c r="D45" s="19" t="s">
        <v>37</v>
      </c>
      <c r="E45" s="19" t="s">
        <v>14</v>
      </c>
      <c r="F45" s="19" t="s">
        <v>23</v>
      </c>
      <c r="G45" s="19" t="s">
        <v>14</v>
      </c>
      <c r="H45" s="19" t="s">
        <v>56</v>
      </c>
      <c r="I45" s="19" t="s">
        <v>63</v>
      </c>
      <c r="J45" s="46"/>
      <c r="K45" s="20">
        <v>1.1000000000000001</v>
      </c>
      <c r="L45" s="20"/>
      <c r="M45" s="20"/>
      <c r="N45" s="20"/>
      <c r="O45" s="20"/>
      <c r="P45" s="47"/>
      <c r="Q45" s="20"/>
      <c r="R45" s="47"/>
    </row>
    <row r="46" spans="1:34" s="49" customFormat="1" x14ac:dyDescent="0.25">
      <c r="A46" s="25" t="s">
        <v>64</v>
      </c>
      <c r="B46" s="25"/>
      <c r="C46" s="19" t="s">
        <v>14</v>
      </c>
      <c r="D46" s="19" t="s">
        <v>37</v>
      </c>
      <c r="E46" s="19" t="s">
        <v>14</v>
      </c>
      <c r="F46" s="19" t="s">
        <v>23</v>
      </c>
      <c r="G46" s="19" t="s">
        <v>14</v>
      </c>
      <c r="H46" s="19" t="s">
        <v>56</v>
      </c>
      <c r="I46" s="19" t="s">
        <v>65</v>
      </c>
      <c r="J46" s="46"/>
      <c r="K46" s="20">
        <v>1.5</v>
      </c>
      <c r="L46" s="20"/>
      <c r="M46" s="20"/>
      <c r="N46" s="20"/>
      <c r="O46" s="20"/>
      <c r="P46" s="47"/>
      <c r="Q46" s="20"/>
      <c r="R46" s="47"/>
    </row>
    <row r="47" spans="1:34" s="49" customFormat="1" ht="80.25" customHeight="1" x14ac:dyDescent="0.25">
      <c r="A47" s="25" t="s">
        <v>42</v>
      </c>
      <c r="B47" s="25"/>
      <c r="C47" s="19" t="s">
        <v>14</v>
      </c>
      <c r="D47" s="19" t="s">
        <v>37</v>
      </c>
      <c r="E47" s="19" t="s">
        <v>14</v>
      </c>
      <c r="F47" s="19" t="s">
        <v>23</v>
      </c>
      <c r="G47" s="19" t="s">
        <v>14</v>
      </c>
      <c r="H47" s="19" t="s">
        <v>43</v>
      </c>
      <c r="I47" s="19"/>
      <c r="J47" s="46"/>
      <c r="K47" s="20">
        <f>K50+K49+K48</f>
        <v>200.60000000000002</v>
      </c>
      <c r="L47" s="20"/>
      <c r="M47" s="20"/>
      <c r="N47" s="20"/>
      <c r="O47" s="34"/>
      <c r="P47" s="47"/>
      <c r="Q47" s="34"/>
      <c r="R47" s="47"/>
    </row>
    <row r="48" spans="1:34" s="49" customFormat="1" ht="31.5" x14ac:dyDescent="0.25">
      <c r="A48" s="25" t="s">
        <v>29</v>
      </c>
      <c r="B48" s="25"/>
      <c r="C48" s="19" t="s">
        <v>14</v>
      </c>
      <c r="D48" s="19" t="s">
        <v>37</v>
      </c>
      <c r="E48" s="19" t="s">
        <v>14</v>
      </c>
      <c r="F48" s="19" t="s">
        <v>23</v>
      </c>
      <c r="G48" s="19" t="s">
        <v>14</v>
      </c>
      <c r="H48" s="19" t="s">
        <v>43</v>
      </c>
      <c r="I48" s="19" t="s">
        <v>30</v>
      </c>
      <c r="J48" s="46"/>
      <c r="K48" s="20">
        <v>86.3</v>
      </c>
      <c r="L48" s="20"/>
      <c r="M48" s="20"/>
      <c r="N48" s="20"/>
      <c r="O48" s="34"/>
      <c r="P48" s="47"/>
      <c r="Q48" s="34"/>
      <c r="R48" s="47"/>
    </row>
    <row r="49" spans="1:34" s="49" customFormat="1" ht="78.75" x14ac:dyDescent="0.25">
      <c r="A49" s="25" t="s">
        <v>40</v>
      </c>
      <c r="B49" s="25"/>
      <c r="C49" s="19" t="s">
        <v>14</v>
      </c>
      <c r="D49" s="19" t="s">
        <v>37</v>
      </c>
      <c r="E49" s="19" t="s">
        <v>14</v>
      </c>
      <c r="F49" s="19" t="s">
        <v>23</v>
      </c>
      <c r="G49" s="19" t="s">
        <v>14</v>
      </c>
      <c r="H49" s="19" t="s">
        <v>43</v>
      </c>
      <c r="I49" s="19" t="s">
        <v>41</v>
      </c>
      <c r="J49" s="46"/>
      <c r="K49" s="20">
        <v>29.6</v>
      </c>
      <c r="L49" s="20"/>
      <c r="M49" s="20"/>
      <c r="N49" s="20"/>
      <c r="O49" s="34"/>
      <c r="P49" s="47"/>
      <c r="Q49" s="34"/>
      <c r="R49" s="47"/>
    </row>
    <row r="50" spans="1:34" s="4" customFormat="1" ht="51" customHeight="1" x14ac:dyDescent="0.25">
      <c r="A50" s="40" t="s">
        <v>58</v>
      </c>
      <c r="B50" s="40"/>
      <c r="C50" s="41" t="s">
        <v>14</v>
      </c>
      <c r="D50" s="41" t="s">
        <v>37</v>
      </c>
      <c r="E50" s="41" t="s">
        <v>14</v>
      </c>
      <c r="F50" s="41" t="s">
        <v>23</v>
      </c>
      <c r="G50" s="41" t="s">
        <v>14</v>
      </c>
      <c r="H50" s="41" t="s">
        <v>43</v>
      </c>
      <c r="I50" s="41" t="s">
        <v>59</v>
      </c>
      <c r="J50" s="51"/>
      <c r="K50" s="36">
        <v>84.7</v>
      </c>
      <c r="L50" s="36"/>
      <c r="M50" s="36"/>
      <c r="N50" s="36"/>
      <c r="O50" s="44"/>
      <c r="P50" s="42"/>
      <c r="Q50" s="44"/>
      <c r="R50" s="42"/>
    </row>
    <row r="51" spans="1:34" ht="78.75" x14ac:dyDescent="0.25">
      <c r="A51" s="23" t="s">
        <v>46</v>
      </c>
      <c r="B51" s="25">
        <v>915</v>
      </c>
      <c r="C51" s="19" t="s">
        <v>14</v>
      </c>
      <c r="D51" s="19" t="s">
        <v>37</v>
      </c>
      <c r="E51" s="19" t="s">
        <v>14</v>
      </c>
      <c r="F51" s="19" t="s">
        <v>23</v>
      </c>
      <c r="G51" s="19" t="s">
        <v>47</v>
      </c>
      <c r="H51" s="19" t="s">
        <v>48</v>
      </c>
      <c r="I51" s="20"/>
      <c r="J51" s="20">
        <f>J52+J54</f>
        <v>0</v>
      </c>
      <c r="K51" s="26">
        <f>K52</f>
        <v>0</v>
      </c>
      <c r="L51" s="26"/>
      <c r="M51" s="26"/>
      <c r="N51" s="31"/>
      <c r="O51" s="29"/>
      <c r="P51" s="20"/>
      <c r="Q51" s="29"/>
      <c r="R51" s="45"/>
      <c r="S51" s="32"/>
      <c r="T51" s="32"/>
      <c r="U51" s="33"/>
      <c r="V51" s="34"/>
      <c r="W51" s="35"/>
      <c r="X51" s="35"/>
      <c r="Y51" s="35"/>
      <c r="Z51" s="35"/>
      <c r="AA51" s="35"/>
      <c r="AB51" s="35"/>
      <c r="AC51" s="35"/>
      <c r="AD51" s="35"/>
      <c r="AE51" s="35"/>
      <c r="AF51" s="35"/>
      <c r="AG51" s="35"/>
    </row>
    <row r="52" spans="1:34" ht="129.75" customHeight="1" x14ac:dyDescent="0.25">
      <c r="A52" s="23" t="s">
        <v>49</v>
      </c>
      <c r="B52" s="25">
        <v>915</v>
      </c>
      <c r="C52" s="19" t="s">
        <v>14</v>
      </c>
      <c r="D52" s="19" t="s">
        <v>37</v>
      </c>
      <c r="E52" s="19" t="s">
        <v>14</v>
      </c>
      <c r="F52" s="19" t="s">
        <v>23</v>
      </c>
      <c r="G52" s="19" t="s">
        <v>47</v>
      </c>
      <c r="H52" s="19" t="s">
        <v>50</v>
      </c>
      <c r="I52" s="20"/>
      <c r="J52" s="20">
        <f>J53</f>
        <v>0</v>
      </c>
      <c r="K52" s="26">
        <f>K53+K54+K55</f>
        <v>0</v>
      </c>
      <c r="L52" s="26"/>
      <c r="M52" s="26"/>
      <c r="N52" s="31"/>
      <c r="O52" s="29"/>
      <c r="P52" s="20"/>
      <c r="Q52" s="29"/>
      <c r="R52" s="45"/>
      <c r="S52" s="32"/>
      <c r="T52" s="32"/>
      <c r="U52" s="33"/>
      <c r="V52" s="34"/>
      <c r="W52" s="35"/>
      <c r="X52" s="35"/>
      <c r="Y52" s="35"/>
      <c r="Z52" s="35"/>
      <c r="AA52" s="35"/>
      <c r="AB52" s="35"/>
      <c r="AC52" s="35"/>
      <c r="AD52" s="35"/>
      <c r="AE52" s="35"/>
      <c r="AF52" s="35"/>
      <c r="AG52" s="35"/>
    </row>
    <row r="53" spans="1:34" ht="31.5" x14ac:dyDescent="0.25">
      <c r="A53" s="25" t="s">
        <v>29</v>
      </c>
      <c r="B53" s="25">
        <v>915</v>
      </c>
      <c r="C53" s="19" t="s">
        <v>14</v>
      </c>
      <c r="D53" s="19" t="s">
        <v>37</v>
      </c>
      <c r="E53" s="19" t="s">
        <v>14</v>
      </c>
      <c r="F53" s="19" t="s">
        <v>23</v>
      </c>
      <c r="G53" s="19" t="s">
        <v>47</v>
      </c>
      <c r="H53" s="19" t="s">
        <v>50</v>
      </c>
      <c r="I53" s="41">
        <v>121</v>
      </c>
      <c r="J53" s="20"/>
      <c r="K53" s="36"/>
      <c r="L53" s="26"/>
      <c r="M53" s="26"/>
      <c r="N53" s="31"/>
      <c r="O53" s="29"/>
      <c r="P53" s="20"/>
      <c r="Q53" s="29"/>
      <c r="R53" s="45"/>
      <c r="S53" s="32"/>
      <c r="T53" s="32"/>
      <c r="U53" s="33"/>
      <c r="V53" s="34"/>
      <c r="W53" s="35"/>
      <c r="X53" s="35"/>
      <c r="Y53" s="35"/>
      <c r="Z53" s="35"/>
      <c r="AA53" s="35"/>
      <c r="AB53" s="35"/>
      <c r="AC53" s="35"/>
      <c r="AD53" s="35"/>
      <c r="AE53" s="35"/>
      <c r="AF53" s="35"/>
      <c r="AG53" s="35"/>
    </row>
    <row r="54" spans="1:34" s="4" customFormat="1" ht="78.75" x14ac:dyDescent="0.25">
      <c r="A54" s="40" t="s">
        <v>40</v>
      </c>
      <c r="B54" s="25">
        <v>915</v>
      </c>
      <c r="C54" s="19" t="s">
        <v>14</v>
      </c>
      <c r="D54" s="19" t="s">
        <v>37</v>
      </c>
      <c r="E54" s="19" t="s">
        <v>14</v>
      </c>
      <c r="F54" s="19" t="s">
        <v>23</v>
      </c>
      <c r="G54" s="19" t="s">
        <v>47</v>
      </c>
      <c r="H54" s="19" t="s">
        <v>50</v>
      </c>
      <c r="I54" s="41" t="s">
        <v>41</v>
      </c>
      <c r="J54" s="36"/>
      <c r="K54" s="36"/>
      <c r="L54" s="36"/>
      <c r="M54" s="36"/>
      <c r="N54" s="36"/>
      <c r="O54" s="36"/>
      <c r="P54" s="42"/>
      <c r="Q54" s="36"/>
      <c r="R54" s="42"/>
      <c r="S54" s="43"/>
      <c r="T54" s="43"/>
      <c r="U54" s="43"/>
      <c r="V54" s="43"/>
      <c r="W54" s="43"/>
      <c r="X54" s="43"/>
      <c r="Y54" s="43"/>
      <c r="Z54" s="43"/>
      <c r="AA54" s="43"/>
      <c r="AB54" s="43"/>
      <c r="AC54" s="43"/>
      <c r="AD54" s="43"/>
      <c r="AE54" s="43"/>
      <c r="AF54" s="43"/>
      <c r="AG54" s="43"/>
      <c r="AH54" s="43"/>
    </row>
    <row r="55" spans="1:34" s="4" customFormat="1" ht="45" customHeight="1" x14ac:dyDescent="0.25">
      <c r="A55" s="25" t="s">
        <v>58</v>
      </c>
      <c r="B55" s="25">
        <v>915</v>
      </c>
      <c r="C55" s="19" t="s">
        <v>14</v>
      </c>
      <c r="D55" s="19" t="s">
        <v>37</v>
      </c>
      <c r="E55" s="19" t="s">
        <v>14</v>
      </c>
      <c r="F55" s="19" t="s">
        <v>23</v>
      </c>
      <c r="G55" s="19" t="s">
        <v>47</v>
      </c>
      <c r="H55" s="19" t="s">
        <v>50</v>
      </c>
      <c r="I55" s="41" t="s">
        <v>59</v>
      </c>
      <c r="J55" s="36"/>
      <c r="K55" s="36"/>
      <c r="L55" s="36"/>
      <c r="M55" s="36"/>
      <c r="N55" s="36"/>
      <c r="O55" s="36"/>
      <c r="P55" s="42"/>
      <c r="Q55" s="36"/>
      <c r="R55" s="42"/>
      <c r="S55" s="43"/>
      <c r="T55" s="43"/>
      <c r="U55" s="43"/>
      <c r="V55" s="43"/>
      <c r="W55" s="43"/>
      <c r="X55" s="43"/>
      <c r="Y55" s="43"/>
      <c r="Z55" s="43"/>
      <c r="AA55" s="43"/>
      <c r="AB55" s="43"/>
      <c r="AC55" s="43"/>
      <c r="AD55" s="43"/>
      <c r="AE55" s="43"/>
      <c r="AF55" s="43"/>
      <c r="AG55" s="43"/>
      <c r="AH55" s="43"/>
    </row>
    <row r="56" spans="1:34" s="4" customFormat="1" ht="45" customHeight="1" x14ac:dyDescent="0.25">
      <c r="A56" s="25" t="s">
        <v>44</v>
      </c>
      <c r="B56" s="25"/>
      <c r="C56" s="19" t="s">
        <v>14</v>
      </c>
      <c r="D56" s="19" t="s">
        <v>37</v>
      </c>
      <c r="E56" s="19" t="s">
        <v>32</v>
      </c>
      <c r="F56" s="19" t="s">
        <v>22</v>
      </c>
      <c r="G56" s="19"/>
      <c r="H56" s="19"/>
      <c r="I56" s="41"/>
      <c r="J56" s="36"/>
      <c r="K56" s="36">
        <f>K57+K61</f>
        <v>0</v>
      </c>
      <c r="L56" s="36"/>
      <c r="M56" s="36"/>
      <c r="N56" s="36"/>
      <c r="O56" s="36"/>
      <c r="P56" s="42"/>
      <c r="Q56" s="36"/>
      <c r="R56" s="42"/>
      <c r="S56" s="43"/>
      <c r="T56" s="43"/>
      <c r="U56" s="43"/>
      <c r="V56" s="43"/>
      <c r="W56" s="43"/>
      <c r="X56" s="43"/>
      <c r="Y56" s="43"/>
      <c r="Z56" s="43"/>
      <c r="AA56" s="43"/>
      <c r="AB56" s="43"/>
      <c r="AC56" s="43"/>
      <c r="AD56" s="43"/>
      <c r="AE56" s="43"/>
      <c r="AF56" s="43"/>
      <c r="AG56" s="43"/>
      <c r="AH56" s="43"/>
    </row>
    <row r="57" spans="1:34" s="4" customFormat="1" ht="60.75" customHeight="1" x14ac:dyDescent="0.25">
      <c r="A57" s="25" t="s">
        <v>45</v>
      </c>
      <c r="B57" s="25"/>
      <c r="C57" s="19" t="s">
        <v>14</v>
      </c>
      <c r="D57" s="19" t="s">
        <v>37</v>
      </c>
      <c r="E57" s="19" t="s">
        <v>32</v>
      </c>
      <c r="F57" s="19" t="s">
        <v>23</v>
      </c>
      <c r="G57" s="19"/>
      <c r="H57" s="19"/>
      <c r="I57" s="41"/>
      <c r="J57" s="36"/>
      <c r="K57" s="36">
        <f>K58</f>
        <v>0</v>
      </c>
      <c r="L57" s="36"/>
      <c r="M57" s="36"/>
      <c r="N57" s="36"/>
      <c r="O57" s="36"/>
      <c r="P57" s="42"/>
      <c r="Q57" s="36"/>
      <c r="R57" s="42"/>
      <c r="S57" s="43"/>
      <c r="T57" s="43"/>
      <c r="U57" s="43"/>
      <c r="V57" s="43"/>
      <c r="W57" s="43"/>
      <c r="X57" s="43"/>
      <c r="Y57" s="43"/>
      <c r="Z57" s="43"/>
      <c r="AA57" s="43"/>
      <c r="AB57" s="43"/>
      <c r="AC57" s="43"/>
      <c r="AD57" s="43"/>
      <c r="AE57" s="43"/>
      <c r="AF57" s="43"/>
      <c r="AG57" s="43"/>
      <c r="AH57" s="43"/>
    </row>
    <row r="58" spans="1:34" ht="94.5" x14ac:dyDescent="0.25">
      <c r="A58" s="25" t="s">
        <v>66</v>
      </c>
      <c r="B58" s="25">
        <v>915</v>
      </c>
      <c r="C58" s="19" t="s">
        <v>14</v>
      </c>
      <c r="D58" s="19" t="s">
        <v>37</v>
      </c>
      <c r="E58" s="19" t="s">
        <v>32</v>
      </c>
      <c r="F58" s="19" t="s">
        <v>23</v>
      </c>
      <c r="G58" s="19" t="s">
        <v>47</v>
      </c>
      <c r="H58" s="19" t="s">
        <v>67</v>
      </c>
      <c r="I58" s="19"/>
      <c r="J58" s="19"/>
      <c r="K58" s="20">
        <f>K59</f>
        <v>0</v>
      </c>
      <c r="L58" s="20"/>
      <c r="M58" s="20"/>
      <c r="N58" s="20"/>
      <c r="O58" s="31"/>
      <c r="P58" s="29"/>
      <c r="Q58" s="20"/>
      <c r="R58" s="29"/>
    </row>
    <row r="59" spans="1:34" ht="78.75" x14ac:dyDescent="0.25">
      <c r="A59" s="25" t="s">
        <v>68</v>
      </c>
      <c r="B59" s="25">
        <v>915</v>
      </c>
      <c r="C59" s="19" t="s">
        <v>14</v>
      </c>
      <c r="D59" s="19" t="s">
        <v>37</v>
      </c>
      <c r="E59" s="19" t="s">
        <v>32</v>
      </c>
      <c r="F59" s="19" t="s">
        <v>23</v>
      </c>
      <c r="G59" s="19" t="s">
        <v>47</v>
      </c>
      <c r="H59" s="19" t="s">
        <v>69</v>
      </c>
      <c r="I59" s="19"/>
      <c r="J59" s="19"/>
      <c r="K59" s="20">
        <f>K60</f>
        <v>0</v>
      </c>
      <c r="L59" s="20"/>
      <c r="M59" s="20"/>
      <c r="N59" s="20"/>
      <c r="O59" s="31"/>
      <c r="P59" s="29"/>
      <c r="Q59" s="20"/>
      <c r="R59" s="29"/>
    </row>
    <row r="60" spans="1:34" ht="47.25" customHeight="1" x14ac:dyDescent="0.25">
      <c r="A60" s="25" t="s">
        <v>58</v>
      </c>
      <c r="B60" s="25">
        <v>915</v>
      </c>
      <c r="C60" s="19" t="s">
        <v>14</v>
      </c>
      <c r="D60" s="19" t="s">
        <v>37</v>
      </c>
      <c r="E60" s="19" t="s">
        <v>32</v>
      </c>
      <c r="F60" s="19" t="s">
        <v>23</v>
      </c>
      <c r="G60" s="19" t="s">
        <v>47</v>
      </c>
      <c r="H60" s="19" t="s">
        <v>69</v>
      </c>
      <c r="I60" s="19" t="s">
        <v>59</v>
      </c>
      <c r="J60" s="19" t="s">
        <v>70</v>
      </c>
      <c r="K60" s="20"/>
      <c r="L60" s="20" t="e">
        <f>#REF!</f>
        <v>#REF!</v>
      </c>
      <c r="M60" s="20" t="e">
        <f>#REF!</f>
        <v>#REF!</v>
      </c>
      <c r="N60" s="20" t="e">
        <f>#REF!</f>
        <v>#REF!</v>
      </c>
      <c r="O60" s="31">
        <v>186</v>
      </c>
      <c r="P60" s="29">
        <f>K60-O60</f>
        <v>-186</v>
      </c>
      <c r="Q60" s="20">
        <v>186</v>
      </c>
      <c r="R60" s="29">
        <f>K60-Q60</f>
        <v>-186</v>
      </c>
    </row>
    <row r="61" spans="1:34" ht="144.75" customHeight="1" x14ac:dyDescent="0.25">
      <c r="A61" s="25" t="s">
        <v>71</v>
      </c>
      <c r="B61" s="25"/>
      <c r="C61" s="19" t="s">
        <v>14</v>
      </c>
      <c r="D61" s="19" t="s">
        <v>37</v>
      </c>
      <c r="E61" s="19" t="s">
        <v>32</v>
      </c>
      <c r="F61" s="19" t="s">
        <v>23</v>
      </c>
      <c r="G61" s="19" t="s">
        <v>47</v>
      </c>
      <c r="H61" s="19" t="s">
        <v>72</v>
      </c>
      <c r="I61" s="19"/>
      <c r="J61" s="19"/>
      <c r="K61" s="20">
        <f>K62</f>
        <v>0</v>
      </c>
      <c r="L61" s="20"/>
      <c r="M61" s="20"/>
      <c r="N61" s="20"/>
      <c r="O61" s="31"/>
      <c r="P61" s="29"/>
      <c r="Q61" s="20"/>
      <c r="R61" s="29"/>
    </row>
    <row r="62" spans="1:34" ht="21" customHeight="1" x14ac:dyDescent="0.25">
      <c r="A62" s="25" t="s">
        <v>73</v>
      </c>
      <c r="B62" s="25"/>
      <c r="C62" s="19" t="s">
        <v>14</v>
      </c>
      <c r="D62" s="19" t="s">
        <v>37</v>
      </c>
      <c r="E62" s="19" t="s">
        <v>32</v>
      </c>
      <c r="F62" s="19" t="s">
        <v>23</v>
      </c>
      <c r="G62" s="19" t="s">
        <v>47</v>
      </c>
      <c r="H62" s="19" t="s">
        <v>72</v>
      </c>
      <c r="I62" s="19" t="s">
        <v>74</v>
      </c>
      <c r="J62" s="19"/>
      <c r="K62" s="20"/>
      <c r="L62" s="20"/>
      <c r="M62" s="20"/>
      <c r="N62" s="20"/>
      <c r="O62" s="31"/>
      <c r="P62" s="29"/>
      <c r="Q62" s="20"/>
      <c r="R62" s="29"/>
    </row>
    <row r="63" spans="1:34" ht="30" customHeight="1" x14ac:dyDescent="0.25">
      <c r="A63" s="25" t="s">
        <v>75</v>
      </c>
      <c r="B63" s="25"/>
      <c r="C63" s="19" t="s">
        <v>14</v>
      </c>
      <c r="D63" s="19" t="s">
        <v>76</v>
      </c>
      <c r="E63" s="19"/>
      <c r="F63" s="19"/>
      <c r="G63" s="19"/>
      <c r="H63" s="19"/>
      <c r="I63" s="19"/>
      <c r="J63" s="19"/>
      <c r="K63" s="20">
        <f>K64</f>
        <v>0</v>
      </c>
      <c r="L63" s="20"/>
      <c r="M63" s="20"/>
      <c r="N63" s="20"/>
      <c r="O63" s="31"/>
      <c r="P63" s="29"/>
      <c r="Q63" s="20"/>
      <c r="R63" s="29"/>
    </row>
    <row r="64" spans="1:34" ht="47.25" customHeight="1" x14ac:dyDescent="0.25">
      <c r="A64" s="25" t="s">
        <v>77</v>
      </c>
      <c r="B64" s="25"/>
      <c r="C64" s="19" t="s">
        <v>14</v>
      </c>
      <c r="D64" s="19" t="s">
        <v>76</v>
      </c>
      <c r="E64" s="19" t="s">
        <v>32</v>
      </c>
      <c r="F64" s="19" t="s">
        <v>22</v>
      </c>
      <c r="G64" s="19"/>
      <c r="H64" s="19"/>
      <c r="I64" s="19"/>
      <c r="J64" s="19"/>
      <c r="K64" s="20">
        <f>K65</f>
        <v>0</v>
      </c>
      <c r="L64" s="20"/>
      <c r="M64" s="20"/>
      <c r="N64" s="20"/>
      <c r="O64" s="31"/>
      <c r="P64" s="29"/>
      <c r="Q64" s="20"/>
      <c r="R64" s="29"/>
    </row>
    <row r="65" spans="1:18" ht="66" customHeight="1" x14ac:dyDescent="0.25">
      <c r="A65" s="25" t="s">
        <v>78</v>
      </c>
      <c r="B65" s="25"/>
      <c r="C65" s="19" t="s">
        <v>14</v>
      </c>
      <c r="D65" s="19" t="s">
        <v>76</v>
      </c>
      <c r="E65" s="19" t="s">
        <v>32</v>
      </c>
      <c r="F65" s="19" t="s">
        <v>23</v>
      </c>
      <c r="G65" s="19"/>
      <c r="H65" s="19"/>
      <c r="I65" s="19"/>
      <c r="J65" s="19"/>
      <c r="K65" s="20">
        <f>K66</f>
        <v>0</v>
      </c>
      <c r="L65" s="20"/>
      <c r="M65" s="20"/>
      <c r="N65" s="20"/>
      <c r="O65" s="31"/>
      <c r="P65" s="29"/>
      <c r="Q65" s="20"/>
      <c r="R65" s="29"/>
    </row>
    <row r="66" spans="1:18" ht="47.25" customHeight="1" x14ac:dyDescent="0.25">
      <c r="A66" s="25" t="s">
        <v>79</v>
      </c>
      <c r="B66" s="25"/>
      <c r="C66" s="19" t="s">
        <v>14</v>
      </c>
      <c r="D66" s="19" t="s">
        <v>76</v>
      </c>
      <c r="E66" s="19" t="s">
        <v>32</v>
      </c>
      <c r="F66" s="19" t="s">
        <v>23</v>
      </c>
      <c r="G66" s="19" t="s">
        <v>47</v>
      </c>
      <c r="H66" s="19" t="s">
        <v>80</v>
      </c>
      <c r="I66" s="19"/>
      <c r="J66" s="19"/>
      <c r="K66" s="20">
        <f>K67</f>
        <v>0</v>
      </c>
      <c r="L66" s="20"/>
      <c r="M66" s="20"/>
      <c r="N66" s="20"/>
      <c r="O66" s="31"/>
      <c r="P66" s="29"/>
      <c r="Q66" s="20"/>
      <c r="R66" s="29"/>
    </row>
    <row r="67" spans="1:18" ht="17.25" customHeight="1" x14ac:dyDescent="0.25">
      <c r="A67" s="25" t="s">
        <v>81</v>
      </c>
      <c r="B67" s="25"/>
      <c r="C67" s="19" t="s">
        <v>14</v>
      </c>
      <c r="D67" s="19" t="s">
        <v>76</v>
      </c>
      <c r="E67" s="19" t="s">
        <v>32</v>
      </c>
      <c r="F67" s="19" t="s">
        <v>23</v>
      </c>
      <c r="G67" s="19" t="s">
        <v>47</v>
      </c>
      <c r="H67" s="19" t="s">
        <v>80</v>
      </c>
      <c r="I67" s="19" t="s">
        <v>82</v>
      </c>
      <c r="J67" s="19"/>
      <c r="K67" s="20"/>
      <c r="L67" s="20"/>
      <c r="M67" s="20"/>
      <c r="N67" s="20"/>
      <c r="O67" s="31"/>
      <c r="P67" s="29"/>
      <c r="Q67" s="20"/>
      <c r="R67" s="29"/>
    </row>
    <row r="68" spans="1:18" ht="14.25" customHeight="1" x14ac:dyDescent="0.25">
      <c r="A68" s="25" t="s">
        <v>83</v>
      </c>
      <c r="B68" s="25">
        <v>915</v>
      </c>
      <c r="C68" s="19" t="s">
        <v>14</v>
      </c>
      <c r="D68" s="19" t="s">
        <v>84</v>
      </c>
      <c r="E68" s="19"/>
      <c r="F68" s="19"/>
      <c r="G68" s="19"/>
      <c r="H68" s="19"/>
      <c r="I68" s="19"/>
      <c r="J68" s="20" t="e">
        <f>J71</f>
        <v>#REF!</v>
      </c>
      <c r="K68" s="20">
        <f>K69</f>
        <v>0</v>
      </c>
      <c r="L68" s="20" t="e">
        <f>L71</f>
        <v>#REF!</v>
      </c>
      <c r="M68" s="20" t="e">
        <f>M71</f>
        <v>#REF!</v>
      </c>
      <c r="N68" s="20" t="e">
        <f>N71</f>
        <v>#REF!</v>
      </c>
      <c r="O68" s="31">
        <v>5.0999999999999996</v>
      </c>
      <c r="P68" s="29">
        <f>K68-O68</f>
        <v>-5.0999999999999996</v>
      </c>
      <c r="Q68" s="20">
        <v>5.0999999999999996</v>
      </c>
    </row>
    <row r="69" spans="1:18" ht="47.25" x14ac:dyDescent="0.25">
      <c r="A69" s="23" t="s">
        <v>77</v>
      </c>
      <c r="B69" s="25">
        <v>915</v>
      </c>
      <c r="C69" s="19" t="s">
        <v>14</v>
      </c>
      <c r="D69" s="19" t="s">
        <v>84</v>
      </c>
      <c r="E69" s="19" t="s">
        <v>32</v>
      </c>
      <c r="F69" s="19" t="s">
        <v>22</v>
      </c>
      <c r="G69" s="19"/>
      <c r="H69" s="19"/>
      <c r="I69" s="19"/>
      <c r="J69" s="20"/>
      <c r="K69" s="20">
        <f>K70</f>
        <v>0</v>
      </c>
      <c r="L69" s="20"/>
      <c r="M69" s="20"/>
      <c r="N69" s="20"/>
      <c r="O69" s="31"/>
      <c r="P69" s="29"/>
      <c r="Q69" s="20"/>
    </row>
    <row r="70" spans="1:18" ht="63" x14ac:dyDescent="0.25">
      <c r="A70" s="23" t="s">
        <v>78</v>
      </c>
      <c r="B70" s="25">
        <v>915</v>
      </c>
      <c r="C70" s="19" t="s">
        <v>14</v>
      </c>
      <c r="D70" s="19" t="s">
        <v>84</v>
      </c>
      <c r="E70" s="19" t="s">
        <v>32</v>
      </c>
      <c r="F70" s="19" t="s">
        <v>23</v>
      </c>
      <c r="G70" s="19"/>
      <c r="H70" s="19"/>
      <c r="I70" s="19"/>
      <c r="J70" s="20"/>
      <c r="K70" s="20">
        <f>K71</f>
        <v>0</v>
      </c>
      <c r="L70" s="20"/>
      <c r="M70" s="20"/>
      <c r="N70" s="20"/>
      <c r="O70" s="31"/>
      <c r="P70" s="29"/>
      <c r="Q70" s="20"/>
    </row>
    <row r="71" spans="1:18" ht="31.5" x14ac:dyDescent="0.25">
      <c r="A71" s="25" t="s">
        <v>85</v>
      </c>
      <c r="B71" s="25">
        <v>915</v>
      </c>
      <c r="C71" s="19" t="s">
        <v>14</v>
      </c>
      <c r="D71" s="19" t="s">
        <v>84</v>
      </c>
      <c r="E71" s="19" t="s">
        <v>32</v>
      </c>
      <c r="F71" s="19" t="s">
        <v>23</v>
      </c>
      <c r="G71" s="19" t="s">
        <v>47</v>
      </c>
      <c r="H71" s="19" t="s">
        <v>86</v>
      </c>
      <c r="I71" s="19"/>
      <c r="J71" s="20" t="e">
        <f>J72</f>
        <v>#REF!</v>
      </c>
      <c r="K71" s="20">
        <f>K72</f>
        <v>0</v>
      </c>
      <c r="L71" s="20" t="e">
        <f>L72</f>
        <v>#REF!</v>
      </c>
      <c r="M71" s="20" t="e">
        <f>M72</f>
        <v>#REF!</v>
      </c>
      <c r="N71" s="20" t="e">
        <f>N72</f>
        <v>#REF!</v>
      </c>
      <c r="O71" s="31">
        <v>5.0999999999999996</v>
      </c>
      <c r="P71" s="29">
        <f t="shared" ref="P71:P94" si="0">K71-O71</f>
        <v>-5.0999999999999996</v>
      </c>
      <c r="Q71" s="20">
        <v>5.0999999999999996</v>
      </c>
    </row>
    <row r="72" spans="1:18" ht="13.5" customHeight="1" x14ac:dyDescent="0.25">
      <c r="A72" s="25" t="s">
        <v>87</v>
      </c>
      <c r="B72" s="25">
        <v>915</v>
      </c>
      <c r="C72" s="19" t="s">
        <v>14</v>
      </c>
      <c r="D72" s="19" t="s">
        <v>84</v>
      </c>
      <c r="E72" s="19" t="s">
        <v>32</v>
      </c>
      <c r="F72" s="19" t="s">
        <v>23</v>
      </c>
      <c r="G72" s="19" t="s">
        <v>47</v>
      </c>
      <c r="H72" s="19" t="s">
        <v>86</v>
      </c>
      <c r="I72" s="19" t="s">
        <v>88</v>
      </c>
      <c r="J72" s="20" t="e">
        <f>#REF!</f>
        <v>#REF!</v>
      </c>
      <c r="K72" s="36"/>
      <c r="L72" s="20" t="e">
        <f>#REF!</f>
        <v>#REF!</v>
      </c>
      <c r="M72" s="20" t="e">
        <f>#REF!</f>
        <v>#REF!</v>
      </c>
      <c r="N72" s="20" t="e">
        <f>#REF!</f>
        <v>#REF!</v>
      </c>
      <c r="O72" s="31">
        <v>5.0999999999999996</v>
      </c>
      <c r="P72" s="29">
        <f t="shared" si="0"/>
        <v>-5.0999999999999996</v>
      </c>
      <c r="Q72" s="20">
        <v>5.0999999999999996</v>
      </c>
    </row>
    <row r="73" spans="1:18" ht="13.5" hidden="1" customHeight="1" x14ac:dyDescent="0.25">
      <c r="A73" s="25" t="s">
        <v>89</v>
      </c>
      <c r="B73" s="25">
        <v>915</v>
      </c>
      <c r="C73" s="41" t="s">
        <v>14</v>
      </c>
      <c r="D73" s="41" t="s">
        <v>90</v>
      </c>
      <c r="E73" s="41"/>
      <c r="F73" s="41"/>
      <c r="G73" s="41"/>
      <c r="H73" s="41"/>
      <c r="I73" s="11"/>
      <c r="J73" s="20" t="e">
        <f>#REF!+J74+#REF!+#REF!</f>
        <v>#REF!</v>
      </c>
      <c r="K73" s="20">
        <f>K75</f>
        <v>0</v>
      </c>
      <c r="L73" s="20" t="e">
        <f>#REF!+L74+#REF!+#REF!</f>
        <v>#REF!</v>
      </c>
      <c r="M73" s="20" t="e">
        <f>#REF!+M74+#REF!+#REF!</f>
        <v>#REF!</v>
      </c>
      <c r="N73" s="20" t="e">
        <f>#REF!+N74+#REF!+#REF!</f>
        <v>#REF!</v>
      </c>
      <c r="O73" s="31">
        <v>10.4</v>
      </c>
      <c r="P73" s="29">
        <f t="shared" si="0"/>
        <v>-10.4</v>
      </c>
      <c r="Q73" s="20">
        <v>10.4</v>
      </c>
    </row>
    <row r="74" spans="1:18" ht="36" hidden="1" customHeight="1" x14ac:dyDescent="0.25">
      <c r="A74" s="25" t="s">
        <v>91</v>
      </c>
      <c r="B74" s="25">
        <v>915</v>
      </c>
      <c r="C74" s="19" t="s">
        <v>14</v>
      </c>
      <c r="D74" s="19" t="s">
        <v>90</v>
      </c>
      <c r="E74" s="19" t="s">
        <v>92</v>
      </c>
      <c r="F74" s="19" t="s">
        <v>93</v>
      </c>
      <c r="G74" s="19"/>
      <c r="H74" s="19" t="s">
        <v>94</v>
      </c>
      <c r="I74" s="11"/>
      <c r="J74" s="20" t="e">
        <f>J75</f>
        <v>#REF!</v>
      </c>
      <c r="K74" s="20">
        <f>K75</f>
        <v>0</v>
      </c>
      <c r="L74" s="20" t="e">
        <f t="shared" ref="L74:N75" si="1">L75</f>
        <v>#REF!</v>
      </c>
      <c r="M74" s="20" t="e">
        <f t="shared" si="1"/>
        <v>#REF!</v>
      </c>
      <c r="N74" s="20" t="e">
        <f t="shared" si="1"/>
        <v>#REF!</v>
      </c>
      <c r="O74" s="31">
        <v>10.4</v>
      </c>
      <c r="P74" s="29">
        <f t="shared" si="0"/>
        <v>-10.4</v>
      </c>
      <c r="Q74" s="20">
        <v>10.4</v>
      </c>
    </row>
    <row r="75" spans="1:18" ht="16.5" hidden="1" customHeight="1" x14ac:dyDescent="0.25">
      <c r="A75" s="25" t="s">
        <v>95</v>
      </c>
      <c r="B75" s="25">
        <v>915</v>
      </c>
      <c r="C75" s="19" t="s">
        <v>14</v>
      </c>
      <c r="D75" s="19" t="s">
        <v>90</v>
      </c>
      <c r="E75" s="19" t="s">
        <v>92</v>
      </c>
      <c r="F75" s="19" t="s">
        <v>93</v>
      </c>
      <c r="G75" s="19"/>
      <c r="H75" s="19" t="s">
        <v>96</v>
      </c>
      <c r="I75" s="11"/>
      <c r="J75" s="20" t="e">
        <f>J76</f>
        <v>#REF!</v>
      </c>
      <c r="K75" s="20">
        <f>K76</f>
        <v>0</v>
      </c>
      <c r="L75" s="20" t="e">
        <f t="shared" si="1"/>
        <v>#REF!</v>
      </c>
      <c r="M75" s="20" t="e">
        <f t="shared" si="1"/>
        <v>#REF!</v>
      </c>
      <c r="N75" s="20" t="e">
        <f t="shared" si="1"/>
        <v>#REF!</v>
      </c>
      <c r="O75" s="31">
        <v>10.4</v>
      </c>
      <c r="P75" s="29">
        <f t="shared" si="0"/>
        <v>-10.4</v>
      </c>
      <c r="Q75" s="20">
        <v>10.4</v>
      </c>
    </row>
    <row r="76" spans="1:18" ht="26.25" hidden="1" customHeight="1" x14ac:dyDescent="0.25">
      <c r="A76" s="25" t="s">
        <v>58</v>
      </c>
      <c r="B76" s="25">
        <v>915</v>
      </c>
      <c r="C76" s="19" t="s">
        <v>14</v>
      </c>
      <c r="D76" s="19" t="s">
        <v>90</v>
      </c>
      <c r="E76" s="19" t="s">
        <v>92</v>
      </c>
      <c r="F76" s="19" t="s">
        <v>93</v>
      </c>
      <c r="G76" s="19"/>
      <c r="H76" s="19" t="s">
        <v>96</v>
      </c>
      <c r="I76" s="19" t="s">
        <v>59</v>
      </c>
      <c r="J76" s="20" t="e">
        <f>#REF!</f>
        <v>#REF!</v>
      </c>
      <c r="K76" s="20"/>
      <c r="L76" s="20" t="e">
        <f>#REF!</f>
        <v>#REF!</v>
      </c>
      <c r="M76" s="20" t="e">
        <f>#REF!</f>
        <v>#REF!</v>
      </c>
      <c r="N76" s="20" t="e">
        <f>#REF!</f>
        <v>#REF!</v>
      </c>
      <c r="O76" s="31">
        <v>10.4</v>
      </c>
      <c r="P76" s="29">
        <f t="shared" si="0"/>
        <v>-10.4</v>
      </c>
      <c r="Q76" s="20">
        <v>10.4</v>
      </c>
    </row>
    <row r="77" spans="1:18" ht="26.25" customHeight="1" x14ac:dyDescent="0.25">
      <c r="A77" s="25" t="s">
        <v>89</v>
      </c>
      <c r="B77" s="25"/>
      <c r="C77" s="19" t="s">
        <v>14</v>
      </c>
      <c r="D77" s="19"/>
      <c r="E77" s="19"/>
      <c r="F77" s="19"/>
      <c r="G77" s="19"/>
      <c r="H77" s="19"/>
      <c r="I77" s="19"/>
      <c r="J77" s="20"/>
      <c r="K77" s="20">
        <f>K78+K83+K87</f>
        <v>0</v>
      </c>
      <c r="L77" s="20"/>
      <c r="M77" s="20"/>
      <c r="N77" s="20"/>
      <c r="O77" s="31"/>
      <c r="P77" s="29"/>
      <c r="Q77" s="20"/>
    </row>
    <row r="78" spans="1:18" ht="42.75" customHeight="1" x14ac:dyDescent="0.25">
      <c r="A78" s="25" t="s">
        <v>77</v>
      </c>
      <c r="B78" s="25"/>
      <c r="C78" s="19" t="s">
        <v>14</v>
      </c>
      <c r="D78" s="19" t="s">
        <v>90</v>
      </c>
      <c r="E78" s="19" t="s">
        <v>32</v>
      </c>
      <c r="F78" s="19" t="s">
        <v>22</v>
      </c>
      <c r="G78" s="19"/>
      <c r="H78" s="19"/>
      <c r="I78" s="19"/>
      <c r="J78" s="20"/>
      <c r="K78" s="20">
        <f>K79</f>
        <v>0</v>
      </c>
      <c r="L78" s="20"/>
      <c r="M78" s="20"/>
      <c r="N78" s="20"/>
      <c r="O78" s="31"/>
      <c r="P78" s="29"/>
      <c r="Q78" s="20"/>
    </row>
    <row r="79" spans="1:18" ht="60.75" customHeight="1" x14ac:dyDescent="0.25">
      <c r="A79" s="25" t="s">
        <v>78</v>
      </c>
      <c r="B79" s="25"/>
      <c r="C79" s="19" t="s">
        <v>14</v>
      </c>
      <c r="D79" s="19" t="s">
        <v>90</v>
      </c>
      <c r="E79" s="19" t="s">
        <v>32</v>
      </c>
      <c r="F79" s="19" t="s">
        <v>23</v>
      </c>
      <c r="G79" s="19"/>
      <c r="H79" s="19"/>
      <c r="I79" s="19"/>
      <c r="J79" s="20"/>
      <c r="K79" s="20">
        <f>K80+K82</f>
        <v>0</v>
      </c>
      <c r="L79" s="20"/>
      <c r="M79" s="20"/>
      <c r="N79" s="20"/>
      <c r="O79" s="31"/>
      <c r="P79" s="29"/>
      <c r="Q79" s="20"/>
    </row>
    <row r="80" spans="1:18" ht="42" customHeight="1" x14ac:dyDescent="0.25">
      <c r="A80" s="25" t="s">
        <v>97</v>
      </c>
      <c r="B80" s="25"/>
      <c r="C80" s="19" t="s">
        <v>14</v>
      </c>
      <c r="D80" s="19" t="s">
        <v>90</v>
      </c>
      <c r="E80" s="19" t="s">
        <v>32</v>
      </c>
      <c r="F80" s="19" t="s">
        <v>23</v>
      </c>
      <c r="G80" s="19" t="s">
        <v>47</v>
      </c>
      <c r="H80" s="19" t="s">
        <v>98</v>
      </c>
      <c r="I80" s="19"/>
      <c r="J80" s="20"/>
      <c r="K80" s="20">
        <f>K81</f>
        <v>0</v>
      </c>
      <c r="L80" s="20"/>
      <c r="M80" s="20"/>
      <c r="N80" s="20"/>
      <c r="O80" s="31"/>
      <c r="P80" s="29"/>
      <c r="Q80" s="20"/>
    </row>
    <row r="81" spans="1:17" ht="54.75" customHeight="1" x14ac:dyDescent="0.25">
      <c r="A81" s="25" t="s">
        <v>58</v>
      </c>
      <c r="B81" s="25"/>
      <c r="C81" s="19" t="s">
        <v>14</v>
      </c>
      <c r="D81" s="19" t="s">
        <v>90</v>
      </c>
      <c r="E81" s="19" t="s">
        <v>32</v>
      </c>
      <c r="F81" s="19" t="s">
        <v>23</v>
      </c>
      <c r="G81" s="19" t="s">
        <v>47</v>
      </c>
      <c r="H81" s="19" t="s">
        <v>98</v>
      </c>
      <c r="I81" s="19" t="s">
        <v>59</v>
      </c>
      <c r="J81" s="20"/>
      <c r="K81" s="36"/>
      <c r="L81" s="20"/>
      <c r="M81" s="20"/>
      <c r="N81" s="20"/>
      <c r="O81" s="31"/>
      <c r="P81" s="29"/>
      <c r="Q81" s="20"/>
    </row>
    <row r="82" spans="1:17" ht="53.25" customHeight="1" x14ac:dyDescent="0.25">
      <c r="A82" s="25" t="s">
        <v>58</v>
      </c>
      <c r="B82" s="25"/>
      <c r="C82" s="19" t="s">
        <v>14</v>
      </c>
      <c r="D82" s="19" t="s">
        <v>90</v>
      </c>
      <c r="E82" s="19" t="s">
        <v>32</v>
      </c>
      <c r="F82" s="19" t="s">
        <v>23</v>
      </c>
      <c r="G82" s="19" t="s">
        <v>47</v>
      </c>
      <c r="H82" s="19" t="s">
        <v>99</v>
      </c>
      <c r="I82" s="19" t="s">
        <v>59</v>
      </c>
      <c r="J82" s="20"/>
      <c r="K82" s="20"/>
      <c r="L82" s="20"/>
      <c r="M82" s="20"/>
      <c r="N82" s="20"/>
      <c r="O82" s="31"/>
      <c r="P82" s="29"/>
      <c r="Q82" s="20"/>
    </row>
    <row r="83" spans="1:17" ht="64.5" customHeight="1" x14ac:dyDescent="0.25">
      <c r="A83" s="25" t="s">
        <v>100</v>
      </c>
      <c r="B83" s="25"/>
      <c r="C83" s="19" t="s">
        <v>14</v>
      </c>
      <c r="D83" s="19" t="s">
        <v>90</v>
      </c>
      <c r="E83" s="19" t="s">
        <v>32</v>
      </c>
      <c r="F83" s="19" t="s">
        <v>23</v>
      </c>
      <c r="G83" s="19" t="s">
        <v>47</v>
      </c>
      <c r="H83" s="19" t="s">
        <v>101</v>
      </c>
      <c r="I83" s="19"/>
      <c r="J83" s="20"/>
      <c r="K83" s="20">
        <f>K84</f>
        <v>0</v>
      </c>
      <c r="L83" s="20"/>
      <c r="M83" s="20"/>
      <c r="N83" s="20"/>
      <c r="O83" s="31"/>
      <c r="P83" s="29"/>
      <c r="Q83" s="20"/>
    </row>
    <row r="84" spans="1:17" ht="30.75" customHeight="1" x14ac:dyDescent="0.25">
      <c r="A84" s="25" t="s">
        <v>58</v>
      </c>
      <c r="B84" s="25"/>
      <c r="C84" s="19" t="s">
        <v>14</v>
      </c>
      <c r="D84" s="19" t="s">
        <v>90</v>
      </c>
      <c r="E84" s="19" t="s">
        <v>32</v>
      </c>
      <c r="F84" s="19" t="s">
        <v>23</v>
      </c>
      <c r="G84" s="19" t="s">
        <v>47</v>
      </c>
      <c r="H84" s="19" t="s">
        <v>101</v>
      </c>
      <c r="I84" s="19" t="s">
        <v>59</v>
      </c>
      <c r="J84" s="20"/>
      <c r="K84" s="20"/>
      <c r="L84" s="20"/>
      <c r="M84" s="20"/>
      <c r="N84" s="20"/>
      <c r="O84" s="31"/>
      <c r="P84" s="29"/>
      <c r="Q84" s="20"/>
    </row>
    <row r="85" spans="1:17" ht="81" customHeight="1" x14ac:dyDescent="0.25">
      <c r="A85" s="25" t="s">
        <v>102</v>
      </c>
      <c r="B85" s="25"/>
      <c r="C85" s="19" t="s">
        <v>14</v>
      </c>
      <c r="D85" s="19" t="s">
        <v>90</v>
      </c>
      <c r="E85" s="19" t="s">
        <v>103</v>
      </c>
      <c r="F85" s="19"/>
      <c r="G85" s="19"/>
      <c r="H85" s="19"/>
      <c r="I85" s="19"/>
      <c r="J85" s="20"/>
      <c r="K85" s="20">
        <f>K86</f>
        <v>0</v>
      </c>
      <c r="L85" s="20"/>
      <c r="M85" s="20"/>
      <c r="N85" s="20"/>
      <c r="O85" s="31"/>
      <c r="P85" s="29"/>
      <c r="Q85" s="20"/>
    </row>
    <row r="86" spans="1:17" ht="93" customHeight="1" x14ac:dyDescent="0.25">
      <c r="A86" s="25" t="s">
        <v>104</v>
      </c>
      <c r="B86" s="25"/>
      <c r="C86" s="19" t="s">
        <v>14</v>
      </c>
      <c r="D86" s="19" t="s">
        <v>90</v>
      </c>
      <c r="E86" s="19" t="s">
        <v>103</v>
      </c>
      <c r="F86" s="19" t="s">
        <v>22</v>
      </c>
      <c r="G86" s="19"/>
      <c r="H86" s="19"/>
      <c r="I86" s="19"/>
      <c r="J86" s="20"/>
      <c r="K86" s="20">
        <f>K87</f>
        <v>0</v>
      </c>
      <c r="L86" s="20"/>
      <c r="M86" s="20"/>
      <c r="N86" s="20"/>
      <c r="O86" s="31"/>
      <c r="P86" s="29"/>
      <c r="Q86" s="20"/>
    </row>
    <row r="87" spans="1:17" ht="60.75" customHeight="1" x14ac:dyDescent="0.25">
      <c r="A87" s="25" t="s">
        <v>105</v>
      </c>
      <c r="B87" s="25"/>
      <c r="C87" s="19" t="s">
        <v>14</v>
      </c>
      <c r="D87" s="19" t="s">
        <v>90</v>
      </c>
      <c r="E87" s="19" t="s">
        <v>103</v>
      </c>
      <c r="F87" s="19" t="s">
        <v>22</v>
      </c>
      <c r="G87" s="19" t="s">
        <v>14</v>
      </c>
      <c r="H87" s="19"/>
      <c r="I87" s="19"/>
      <c r="J87" s="20"/>
      <c r="K87" s="20">
        <f>K88</f>
        <v>0</v>
      </c>
      <c r="L87" s="20"/>
      <c r="M87" s="20"/>
      <c r="N87" s="20"/>
      <c r="O87" s="31"/>
      <c r="P87" s="29"/>
      <c r="Q87" s="20"/>
    </row>
    <row r="88" spans="1:17" ht="46.5" customHeight="1" x14ac:dyDescent="0.25">
      <c r="A88" s="25" t="s">
        <v>106</v>
      </c>
      <c r="B88" s="25"/>
      <c r="C88" s="19" t="s">
        <v>14</v>
      </c>
      <c r="D88" s="19" t="s">
        <v>90</v>
      </c>
      <c r="E88" s="19" t="s">
        <v>103</v>
      </c>
      <c r="F88" s="19" t="s">
        <v>22</v>
      </c>
      <c r="G88" s="19" t="s">
        <v>14</v>
      </c>
      <c r="H88" s="19" t="s">
        <v>107</v>
      </c>
      <c r="I88" s="19"/>
      <c r="J88" s="20"/>
      <c r="K88" s="20">
        <f>K89</f>
        <v>0</v>
      </c>
      <c r="L88" s="20"/>
      <c r="M88" s="20"/>
      <c r="N88" s="20"/>
      <c r="O88" s="31"/>
      <c r="P88" s="29"/>
      <c r="Q88" s="20"/>
    </row>
    <row r="89" spans="1:17" ht="30.75" customHeight="1" x14ac:dyDescent="0.25">
      <c r="A89" s="25" t="s">
        <v>58</v>
      </c>
      <c r="B89" s="25"/>
      <c r="C89" s="19" t="s">
        <v>14</v>
      </c>
      <c r="D89" s="19" t="s">
        <v>90</v>
      </c>
      <c r="E89" s="19" t="s">
        <v>103</v>
      </c>
      <c r="F89" s="19" t="s">
        <v>22</v>
      </c>
      <c r="G89" s="19" t="s">
        <v>14</v>
      </c>
      <c r="H89" s="19" t="s">
        <v>107</v>
      </c>
      <c r="I89" s="19" t="s">
        <v>59</v>
      </c>
      <c r="J89" s="20"/>
      <c r="K89" s="20"/>
      <c r="L89" s="20"/>
      <c r="M89" s="20"/>
      <c r="N89" s="20"/>
      <c r="O89" s="31"/>
      <c r="P89" s="29"/>
      <c r="Q89" s="20"/>
    </row>
    <row r="90" spans="1:17" ht="15" customHeight="1" x14ac:dyDescent="0.25">
      <c r="A90" s="25" t="s">
        <v>108</v>
      </c>
      <c r="B90" s="25">
        <v>915</v>
      </c>
      <c r="C90" s="19" t="s">
        <v>20</v>
      </c>
      <c r="D90" s="19"/>
      <c r="E90" s="19"/>
      <c r="F90" s="19"/>
      <c r="G90" s="19"/>
      <c r="H90" s="19"/>
      <c r="I90" s="19"/>
      <c r="J90" s="20" t="e">
        <f>J91</f>
        <v>#REF!</v>
      </c>
      <c r="K90" s="20">
        <f>K91</f>
        <v>36.4</v>
      </c>
      <c r="L90" s="20" t="e">
        <f>L91</f>
        <v>#REF!</v>
      </c>
      <c r="M90" s="20" t="e">
        <f>M91</f>
        <v>#REF!</v>
      </c>
      <c r="N90" s="20" t="e">
        <f>N91</f>
        <v>#REF!</v>
      </c>
      <c r="O90" s="31">
        <v>46.3</v>
      </c>
      <c r="P90" s="29">
        <f t="shared" si="0"/>
        <v>-9.8999999999999986</v>
      </c>
      <c r="Q90" s="20">
        <f>Q91</f>
        <v>47</v>
      </c>
    </row>
    <row r="91" spans="1:17" ht="31.5" x14ac:dyDescent="0.25">
      <c r="A91" s="25" t="s">
        <v>109</v>
      </c>
      <c r="B91" s="25">
        <v>915</v>
      </c>
      <c r="C91" s="52" t="s">
        <v>20</v>
      </c>
      <c r="D91" s="52" t="s">
        <v>110</v>
      </c>
      <c r="E91" s="11"/>
      <c r="F91" s="11"/>
      <c r="G91" s="53"/>
      <c r="H91" s="11"/>
      <c r="I91" s="11"/>
      <c r="J91" s="20" t="e">
        <f>J94</f>
        <v>#REF!</v>
      </c>
      <c r="K91" s="20">
        <f>K92</f>
        <v>36.4</v>
      </c>
      <c r="L91" s="20" t="e">
        <f>L94</f>
        <v>#REF!</v>
      </c>
      <c r="M91" s="20" t="e">
        <f>M94</f>
        <v>#REF!</v>
      </c>
      <c r="N91" s="20" t="e">
        <f>N94</f>
        <v>#REF!</v>
      </c>
      <c r="O91" s="31">
        <v>46.3</v>
      </c>
      <c r="P91" s="29">
        <f t="shared" si="0"/>
        <v>-9.8999999999999986</v>
      </c>
      <c r="Q91" s="20">
        <v>47</v>
      </c>
    </row>
    <row r="92" spans="1:17" ht="47.25" x14ac:dyDescent="0.25">
      <c r="A92" s="23" t="s">
        <v>44</v>
      </c>
      <c r="B92" s="25">
        <v>915</v>
      </c>
      <c r="C92" s="52" t="s">
        <v>20</v>
      </c>
      <c r="D92" s="52" t="s">
        <v>110</v>
      </c>
      <c r="E92" s="11">
        <v>89</v>
      </c>
      <c r="F92" s="11">
        <v>0</v>
      </c>
      <c r="G92" s="53"/>
      <c r="H92" s="11"/>
      <c r="I92" s="11"/>
      <c r="J92" s="20"/>
      <c r="K92" s="20">
        <f>K93</f>
        <v>36.4</v>
      </c>
      <c r="L92" s="20"/>
      <c r="M92" s="20"/>
      <c r="N92" s="20"/>
      <c r="O92" s="31"/>
      <c r="P92" s="29"/>
      <c r="Q92" s="20"/>
    </row>
    <row r="93" spans="1:17" ht="63" x14ac:dyDescent="0.25">
      <c r="A93" s="23" t="s">
        <v>45</v>
      </c>
      <c r="B93" s="25">
        <v>915</v>
      </c>
      <c r="C93" s="52" t="s">
        <v>20</v>
      </c>
      <c r="D93" s="52" t="s">
        <v>110</v>
      </c>
      <c r="E93" s="11">
        <v>89</v>
      </c>
      <c r="F93" s="11">
        <v>1</v>
      </c>
      <c r="G93" s="53"/>
      <c r="H93" s="11"/>
      <c r="I93" s="11"/>
      <c r="J93" s="20"/>
      <c r="K93" s="20">
        <f>K94</f>
        <v>36.4</v>
      </c>
      <c r="L93" s="20"/>
      <c r="M93" s="20"/>
      <c r="N93" s="20"/>
      <c r="O93" s="31"/>
      <c r="P93" s="29"/>
      <c r="Q93" s="20"/>
    </row>
    <row r="94" spans="1:17" ht="47.25" x14ac:dyDescent="0.25">
      <c r="A94" s="25" t="s">
        <v>111</v>
      </c>
      <c r="B94" s="25">
        <v>915</v>
      </c>
      <c r="C94" s="52" t="s">
        <v>20</v>
      </c>
      <c r="D94" s="52" t="s">
        <v>110</v>
      </c>
      <c r="E94" s="19" t="s">
        <v>32</v>
      </c>
      <c r="F94" s="19" t="s">
        <v>23</v>
      </c>
      <c r="G94" s="19" t="s">
        <v>47</v>
      </c>
      <c r="H94" s="19" t="s">
        <v>112</v>
      </c>
      <c r="I94" s="52"/>
      <c r="J94" s="20" t="e">
        <f>#REF!</f>
        <v>#REF!</v>
      </c>
      <c r="K94" s="20">
        <f>K95+K96+K97+K98</f>
        <v>36.4</v>
      </c>
      <c r="L94" s="20" t="e">
        <f>#REF!</f>
        <v>#REF!</v>
      </c>
      <c r="M94" s="20" t="e">
        <f>#REF!</f>
        <v>#REF!</v>
      </c>
      <c r="N94" s="20" t="e">
        <f>#REF!</f>
        <v>#REF!</v>
      </c>
      <c r="O94" s="31">
        <v>46.3</v>
      </c>
      <c r="P94" s="29">
        <f t="shared" si="0"/>
        <v>-9.8999999999999986</v>
      </c>
      <c r="Q94" s="20">
        <v>47</v>
      </c>
    </row>
    <row r="95" spans="1:17" ht="31.5" x14ac:dyDescent="0.25">
      <c r="A95" s="25" t="s">
        <v>29</v>
      </c>
      <c r="B95" s="25">
        <v>915</v>
      </c>
      <c r="C95" s="52" t="s">
        <v>20</v>
      </c>
      <c r="D95" s="52" t="s">
        <v>110</v>
      </c>
      <c r="E95" s="19" t="s">
        <v>32</v>
      </c>
      <c r="F95" s="19" t="s">
        <v>23</v>
      </c>
      <c r="G95" s="19" t="s">
        <v>47</v>
      </c>
      <c r="H95" s="19" t="s">
        <v>112</v>
      </c>
      <c r="I95" s="52" t="s">
        <v>30</v>
      </c>
      <c r="J95" s="20"/>
      <c r="K95" s="36">
        <v>29.1</v>
      </c>
      <c r="L95" s="20"/>
      <c r="M95" s="20"/>
      <c r="N95" s="20"/>
      <c r="O95" s="31"/>
      <c r="P95" s="29"/>
      <c r="Q95" s="20"/>
    </row>
    <row r="96" spans="1:17" ht="78.75" x14ac:dyDescent="0.25">
      <c r="A96" s="40" t="s">
        <v>40</v>
      </c>
      <c r="B96" s="25">
        <v>915</v>
      </c>
      <c r="C96" s="52" t="s">
        <v>20</v>
      </c>
      <c r="D96" s="52" t="s">
        <v>110</v>
      </c>
      <c r="E96" s="19" t="s">
        <v>32</v>
      </c>
      <c r="F96" s="19" t="s">
        <v>23</v>
      </c>
      <c r="G96" s="19" t="s">
        <v>47</v>
      </c>
      <c r="H96" s="19" t="s">
        <v>112</v>
      </c>
      <c r="I96" s="52" t="s">
        <v>41</v>
      </c>
      <c r="J96" s="20"/>
      <c r="K96" s="36">
        <v>7.3</v>
      </c>
      <c r="L96" s="20"/>
      <c r="M96" s="20"/>
      <c r="N96" s="20"/>
      <c r="O96" s="31"/>
      <c r="P96" s="29"/>
      <c r="Q96" s="20"/>
    </row>
    <row r="97" spans="1:17" ht="63" x14ac:dyDescent="0.25">
      <c r="A97" s="25" t="s">
        <v>34</v>
      </c>
      <c r="B97" s="25">
        <v>915</v>
      </c>
      <c r="C97" s="52" t="s">
        <v>20</v>
      </c>
      <c r="D97" s="52" t="s">
        <v>110</v>
      </c>
      <c r="E97" s="19" t="s">
        <v>32</v>
      </c>
      <c r="F97" s="19" t="s">
        <v>23</v>
      </c>
      <c r="G97" s="19" t="s">
        <v>47</v>
      </c>
      <c r="H97" s="19" t="s">
        <v>112</v>
      </c>
      <c r="I97" s="52" t="s">
        <v>35</v>
      </c>
      <c r="J97" s="20"/>
      <c r="K97" s="36"/>
      <c r="L97" s="20"/>
      <c r="M97" s="20"/>
      <c r="N97" s="20"/>
      <c r="O97" s="31"/>
      <c r="P97" s="29"/>
      <c r="Q97" s="20"/>
    </row>
    <row r="98" spans="1:17" ht="51.75" customHeight="1" x14ac:dyDescent="0.25">
      <c r="A98" s="25" t="s">
        <v>58</v>
      </c>
      <c r="B98" s="25">
        <v>915</v>
      </c>
      <c r="C98" s="52" t="s">
        <v>20</v>
      </c>
      <c r="D98" s="52" t="s">
        <v>110</v>
      </c>
      <c r="E98" s="19" t="s">
        <v>32</v>
      </c>
      <c r="F98" s="19" t="s">
        <v>23</v>
      </c>
      <c r="G98" s="19" t="s">
        <v>47</v>
      </c>
      <c r="H98" s="19" t="s">
        <v>112</v>
      </c>
      <c r="I98" s="52" t="s">
        <v>59</v>
      </c>
      <c r="J98" s="20"/>
      <c r="K98" s="36"/>
      <c r="L98" s="20"/>
      <c r="M98" s="20"/>
      <c r="N98" s="20"/>
      <c r="O98" s="31"/>
      <c r="P98" s="29"/>
      <c r="Q98" s="20"/>
    </row>
    <row r="99" spans="1:17" ht="15" hidden="1" customHeight="1" x14ac:dyDescent="0.25">
      <c r="A99" s="54"/>
      <c r="B99" s="25">
        <v>915</v>
      </c>
      <c r="C99" s="19" t="s">
        <v>110</v>
      </c>
      <c r="D99" s="19"/>
      <c r="E99" s="19"/>
      <c r="F99" s="19"/>
      <c r="G99" s="19"/>
      <c r="H99" s="19"/>
      <c r="I99" s="19"/>
      <c r="J99" s="20"/>
      <c r="K99" s="20"/>
      <c r="L99" s="20"/>
      <c r="M99" s="20"/>
      <c r="N99" s="20"/>
      <c r="O99" s="31">
        <v>0</v>
      </c>
      <c r="P99" s="29">
        <f t="shared" ref="P99:P111" si="2">K99-O99</f>
        <v>0</v>
      </c>
      <c r="Q99" s="20"/>
    </row>
    <row r="100" spans="1:17" ht="15" hidden="1" customHeight="1" x14ac:dyDescent="0.25">
      <c r="A100" s="25" t="s">
        <v>113</v>
      </c>
      <c r="B100" s="25">
        <v>915</v>
      </c>
      <c r="C100" s="19" t="s">
        <v>110</v>
      </c>
      <c r="D100" s="19" t="s">
        <v>114</v>
      </c>
      <c r="E100" s="19"/>
      <c r="F100" s="19"/>
      <c r="G100" s="19"/>
      <c r="H100" s="19"/>
      <c r="I100" s="19"/>
      <c r="J100" s="20"/>
      <c r="K100" s="20"/>
      <c r="L100" s="20"/>
      <c r="M100" s="20"/>
      <c r="N100" s="20"/>
      <c r="O100" s="31">
        <v>0</v>
      </c>
      <c r="P100" s="29">
        <f t="shared" si="2"/>
        <v>0</v>
      </c>
      <c r="Q100" s="20">
        <v>114</v>
      </c>
    </row>
    <row r="101" spans="1:17" ht="35.25" hidden="1" customHeight="1" x14ac:dyDescent="0.25">
      <c r="A101" s="25" t="s">
        <v>115</v>
      </c>
      <c r="B101" s="25">
        <v>915</v>
      </c>
      <c r="C101" s="19" t="s">
        <v>110</v>
      </c>
      <c r="D101" s="19" t="s">
        <v>114</v>
      </c>
      <c r="E101" s="19"/>
      <c r="F101" s="19"/>
      <c r="G101" s="19"/>
      <c r="H101" s="19"/>
      <c r="I101" s="19" t="s">
        <v>70</v>
      </c>
      <c r="J101" s="20"/>
      <c r="K101" s="20"/>
      <c r="L101" s="20"/>
      <c r="M101" s="20"/>
      <c r="N101" s="20"/>
      <c r="O101" s="31">
        <v>0</v>
      </c>
      <c r="P101" s="29">
        <f t="shared" si="2"/>
        <v>0</v>
      </c>
      <c r="Q101" s="20">
        <v>114</v>
      </c>
    </row>
    <row r="102" spans="1:17" ht="15.75" hidden="1" customHeight="1" x14ac:dyDescent="0.25">
      <c r="A102" s="25" t="s">
        <v>116</v>
      </c>
      <c r="B102" s="25">
        <v>915</v>
      </c>
      <c r="C102" s="11" t="s">
        <v>37</v>
      </c>
      <c r="D102" s="11"/>
      <c r="E102" s="11"/>
      <c r="F102" s="11"/>
      <c r="G102" s="53"/>
      <c r="H102" s="11"/>
      <c r="I102" s="11"/>
      <c r="J102" s="20" t="e">
        <f>J104+J107</f>
        <v>#REF!</v>
      </c>
      <c r="K102" s="20">
        <f>K104+K109</f>
        <v>0</v>
      </c>
      <c r="L102" s="20" t="e">
        <f>L104+L107</f>
        <v>#REF!</v>
      </c>
      <c r="M102" s="20" t="e">
        <f>M104+M107</f>
        <v>#REF!</v>
      </c>
      <c r="N102" s="20" t="e">
        <f>N104+N107</f>
        <v>#REF!</v>
      </c>
      <c r="O102" s="31">
        <f>O104+O109</f>
        <v>82.5</v>
      </c>
      <c r="P102" s="29">
        <f t="shared" si="2"/>
        <v>-82.5</v>
      </c>
      <c r="Q102" s="20">
        <f>Q104+Q109</f>
        <v>85.427999999999997</v>
      </c>
    </row>
    <row r="103" spans="1:17" ht="15" hidden="1" customHeight="1" x14ac:dyDescent="0.25">
      <c r="A103" s="25" t="s">
        <v>117</v>
      </c>
      <c r="B103" s="25">
        <v>915</v>
      </c>
      <c r="C103" s="52" t="s">
        <v>37</v>
      </c>
      <c r="D103" s="52" t="s">
        <v>118</v>
      </c>
      <c r="E103" s="11"/>
      <c r="F103" s="11"/>
      <c r="G103" s="53"/>
      <c r="H103" s="11"/>
      <c r="I103" s="11"/>
      <c r="J103" s="20" t="e">
        <f>J106+J108</f>
        <v>#REF!</v>
      </c>
      <c r="K103" s="20"/>
      <c r="L103" s="20" t="e">
        <f>L106+L108</f>
        <v>#REF!</v>
      </c>
      <c r="M103" s="20" t="e">
        <f>M106+M108</f>
        <v>#REF!</v>
      </c>
      <c r="N103" s="20" t="e">
        <f>N106+N108</f>
        <v>#REF!</v>
      </c>
      <c r="O103" s="31">
        <v>82.5</v>
      </c>
      <c r="P103" s="29">
        <f t="shared" si="2"/>
        <v>-82.5</v>
      </c>
      <c r="Q103" s="20">
        <f>82.5+2.928</f>
        <v>85.427999999999997</v>
      </c>
    </row>
    <row r="104" spans="1:17" ht="14.25" hidden="1" customHeight="1" x14ac:dyDescent="0.25">
      <c r="A104" s="55" t="s">
        <v>119</v>
      </c>
      <c r="B104" s="25">
        <v>915</v>
      </c>
      <c r="C104" s="52" t="s">
        <v>37</v>
      </c>
      <c r="D104" s="52" t="s">
        <v>118</v>
      </c>
      <c r="E104" s="56"/>
      <c r="F104" s="56"/>
      <c r="G104" s="52"/>
      <c r="H104" s="56"/>
      <c r="I104" s="52"/>
      <c r="J104" s="20" t="e">
        <f>J105</f>
        <v>#REF!</v>
      </c>
      <c r="K104" s="20"/>
      <c r="L104" s="20" t="e">
        <f t="shared" ref="L104:N105" si="3">L105</f>
        <v>#REF!</v>
      </c>
      <c r="M104" s="20" t="e">
        <f t="shared" si="3"/>
        <v>#REF!</v>
      </c>
      <c r="N104" s="20" t="e">
        <f t="shared" si="3"/>
        <v>#REF!</v>
      </c>
      <c r="O104" s="31">
        <v>82.5</v>
      </c>
      <c r="P104" s="29">
        <f t="shared" si="2"/>
        <v>-82.5</v>
      </c>
      <c r="Q104" s="20">
        <f>82.5+2.928</f>
        <v>85.427999999999997</v>
      </c>
    </row>
    <row r="105" spans="1:17" ht="13.5" hidden="1" customHeight="1" x14ac:dyDescent="0.25">
      <c r="A105" s="25" t="s">
        <v>120</v>
      </c>
      <c r="B105" s="25">
        <v>915</v>
      </c>
      <c r="C105" s="52" t="s">
        <v>37</v>
      </c>
      <c r="D105" s="52" t="s">
        <v>118</v>
      </c>
      <c r="E105" s="56"/>
      <c r="F105" s="56"/>
      <c r="G105" s="52"/>
      <c r="H105" s="56"/>
      <c r="I105" s="52"/>
      <c r="J105" s="20" t="e">
        <f>J106</f>
        <v>#REF!</v>
      </c>
      <c r="K105" s="20"/>
      <c r="L105" s="20" t="e">
        <f t="shared" si="3"/>
        <v>#REF!</v>
      </c>
      <c r="M105" s="20" t="e">
        <f t="shared" si="3"/>
        <v>#REF!</v>
      </c>
      <c r="N105" s="20" t="e">
        <f t="shared" si="3"/>
        <v>#REF!</v>
      </c>
      <c r="O105" s="31">
        <v>82.5</v>
      </c>
      <c r="P105" s="29">
        <f t="shared" si="2"/>
        <v>-82.5</v>
      </c>
      <c r="Q105" s="20">
        <f>82.5+2.928</f>
        <v>85.427999999999997</v>
      </c>
    </row>
    <row r="106" spans="1:17" s="59" customFormat="1" ht="13.5" hidden="1" customHeight="1" x14ac:dyDescent="0.25">
      <c r="A106" s="55" t="s">
        <v>121</v>
      </c>
      <c r="B106" s="25">
        <v>915</v>
      </c>
      <c r="C106" s="52" t="s">
        <v>37</v>
      </c>
      <c r="D106" s="52" t="s">
        <v>118</v>
      </c>
      <c r="E106" s="56"/>
      <c r="F106" s="56"/>
      <c r="G106" s="52"/>
      <c r="H106" s="56"/>
      <c r="I106" s="52" t="s">
        <v>122</v>
      </c>
      <c r="J106" s="57" t="e">
        <f>#REF!</f>
        <v>#REF!</v>
      </c>
      <c r="K106" s="57"/>
      <c r="L106" s="57" t="e">
        <f>#REF!</f>
        <v>#REF!</v>
      </c>
      <c r="M106" s="57" t="e">
        <f>#REF!</f>
        <v>#REF!</v>
      </c>
      <c r="N106" s="57" t="e">
        <f>#REF!</f>
        <v>#REF!</v>
      </c>
      <c r="O106" s="58"/>
      <c r="P106" s="29">
        <f t="shared" si="2"/>
        <v>0</v>
      </c>
      <c r="Q106" s="57"/>
    </row>
    <row r="107" spans="1:17" ht="47.25" hidden="1" x14ac:dyDescent="0.25">
      <c r="A107" s="25" t="s">
        <v>123</v>
      </c>
      <c r="B107" s="25">
        <v>915</v>
      </c>
      <c r="C107" s="52" t="s">
        <v>37</v>
      </c>
      <c r="D107" s="52" t="s">
        <v>118</v>
      </c>
      <c r="E107" s="56"/>
      <c r="F107" s="56"/>
      <c r="G107" s="52"/>
      <c r="H107" s="56"/>
      <c r="I107" s="52"/>
      <c r="J107" s="20" t="e">
        <f>J108</f>
        <v>#REF!</v>
      </c>
      <c r="K107" s="20"/>
      <c r="L107" s="20" t="e">
        <f>L108</f>
        <v>#REF!</v>
      </c>
      <c r="M107" s="20" t="e">
        <f>M108</f>
        <v>#REF!</v>
      </c>
      <c r="N107" s="20" t="e">
        <f>N108</f>
        <v>#REF!</v>
      </c>
      <c r="O107" s="31"/>
      <c r="P107" s="29">
        <f t="shared" si="2"/>
        <v>0</v>
      </c>
      <c r="Q107" s="20"/>
    </row>
    <row r="108" spans="1:17" hidden="1" x14ac:dyDescent="0.25">
      <c r="A108" s="55" t="s">
        <v>121</v>
      </c>
      <c r="B108" s="25">
        <v>915</v>
      </c>
      <c r="C108" s="52" t="s">
        <v>37</v>
      </c>
      <c r="D108" s="52" t="s">
        <v>118</v>
      </c>
      <c r="E108" s="56"/>
      <c r="F108" s="56"/>
      <c r="G108" s="52"/>
      <c r="H108" s="56"/>
      <c r="I108" s="52" t="s">
        <v>122</v>
      </c>
      <c r="J108" s="20" t="e">
        <f>#REF!</f>
        <v>#REF!</v>
      </c>
      <c r="K108" s="20"/>
      <c r="L108" s="20" t="e">
        <f>#REF!</f>
        <v>#REF!</v>
      </c>
      <c r="M108" s="20" t="e">
        <f>#REF!</f>
        <v>#REF!</v>
      </c>
      <c r="N108" s="20" t="e">
        <f>#REF!</f>
        <v>#REF!</v>
      </c>
      <c r="O108" s="31"/>
      <c r="P108" s="29">
        <f t="shared" si="2"/>
        <v>0</v>
      </c>
      <c r="Q108" s="20"/>
    </row>
    <row r="109" spans="1:17" ht="31.5" hidden="1" x14ac:dyDescent="0.25">
      <c r="A109" s="55" t="s">
        <v>124</v>
      </c>
      <c r="B109" s="25">
        <v>915</v>
      </c>
      <c r="C109" s="52" t="s">
        <v>37</v>
      </c>
      <c r="D109" s="52" t="s">
        <v>125</v>
      </c>
      <c r="E109" s="56"/>
      <c r="F109" s="56"/>
      <c r="G109" s="52"/>
      <c r="H109" s="56"/>
      <c r="I109" s="52"/>
      <c r="J109" s="20"/>
      <c r="K109" s="20"/>
      <c r="L109" s="20"/>
      <c r="M109" s="20"/>
      <c r="N109" s="20"/>
      <c r="O109" s="31"/>
      <c r="P109" s="29">
        <f t="shared" si="2"/>
        <v>0</v>
      </c>
      <c r="Q109" s="20"/>
    </row>
    <row r="110" spans="1:17" ht="31.5" hidden="1" x14ac:dyDescent="0.25">
      <c r="A110" s="55" t="s">
        <v>126</v>
      </c>
      <c r="B110" s="25">
        <v>915</v>
      </c>
      <c r="C110" s="52" t="s">
        <v>37</v>
      </c>
      <c r="D110" s="52" t="s">
        <v>125</v>
      </c>
      <c r="E110" s="56"/>
      <c r="F110" s="56"/>
      <c r="G110" s="52"/>
      <c r="H110" s="56"/>
      <c r="I110" s="52"/>
      <c r="J110" s="20"/>
      <c r="K110" s="20"/>
      <c r="L110" s="20"/>
      <c r="M110" s="20"/>
      <c r="N110" s="20"/>
      <c r="O110" s="31"/>
      <c r="P110" s="29">
        <f t="shared" si="2"/>
        <v>0</v>
      </c>
      <c r="Q110" s="20"/>
    </row>
    <row r="111" spans="1:17" ht="31.5" hidden="1" x14ac:dyDescent="0.25">
      <c r="A111" s="25" t="s">
        <v>36</v>
      </c>
      <c r="B111" s="25">
        <v>915</v>
      </c>
      <c r="C111" s="52" t="s">
        <v>37</v>
      </c>
      <c r="D111" s="52" t="s">
        <v>125</v>
      </c>
      <c r="E111" s="56"/>
      <c r="F111" s="56"/>
      <c r="G111" s="52"/>
      <c r="H111" s="56"/>
      <c r="I111" s="52" t="s">
        <v>38</v>
      </c>
      <c r="J111" s="20"/>
      <c r="K111" s="20"/>
      <c r="L111" s="20"/>
      <c r="M111" s="20"/>
      <c r="N111" s="20"/>
      <c r="O111" s="31"/>
      <c r="P111" s="29">
        <f t="shared" si="2"/>
        <v>0</v>
      </c>
      <c r="Q111" s="20"/>
    </row>
    <row r="112" spans="1:17" x14ac:dyDescent="0.25">
      <c r="A112" s="60" t="s">
        <v>127</v>
      </c>
      <c r="B112" s="25"/>
      <c r="C112" s="52" t="s">
        <v>110</v>
      </c>
      <c r="D112" s="52"/>
      <c r="E112" s="56"/>
      <c r="F112" s="56"/>
      <c r="G112" s="52"/>
      <c r="H112" s="56"/>
      <c r="I112" s="52"/>
      <c r="J112" s="20"/>
      <c r="K112" s="20">
        <f>K113</f>
        <v>0</v>
      </c>
      <c r="L112" s="20"/>
      <c r="M112" s="20"/>
      <c r="N112" s="20"/>
      <c r="O112" s="31"/>
      <c r="P112" s="29"/>
      <c r="Q112" s="20"/>
    </row>
    <row r="113" spans="1:17" ht="63" x14ac:dyDescent="0.25">
      <c r="A113" s="60" t="s">
        <v>128</v>
      </c>
      <c r="B113" s="25"/>
      <c r="C113" s="52" t="s">
        <v>110</v>
      </c>
      <c r="D113" s="52" t="s">
        <v>92</v>
      </c>
      <c r="E113" s="56"/>
      <c r="F113" s="56"/>
      <c r="G113" s="52"/>
      <c r="H113" s="56"/>
      <c r="I113" s="52"/>
      <c r="J113" s="20"/>
      <c r="K113" s="20">
        <f>K114</f>
        <v>0</v>
      </c>
      <c r="L113" s="20"/>
      <c r="M113" s="20"/>
      <c r="N113" s="20"/>
      <c r="O113" s="31"/>
      <c r="P113" s="29"/>
      <c r="Q113" s="20"/>
    </row>
    <row r="114" spans="1:17" ht="47.25" x14ac:dyDescent="0.25">
      <c r="A114" s="60" t="s">
        <v>44</v>
      </c>
      <c r="B114" s="25"/>
      <c r="C114" s="52" t="s">
        <v>110</v>
      </c>
      <c r="D114" s="52" t="s">
        <v>92</v>
      </c>
      <c r="E114" s="56">
        <v>89</v>
      </c>
      <c r="F114" s="56">
        <v>0</v>
      </c>
      <c r="G114" s="52"/>
      <c r="H114" s="56"/>
      <c r="I114" s="52"/>
      <c r="J114" s="20"/>
      <c r="K114" s="20">
        <f>K115</f>
        <v>0</v>
      </c>
      <c r="L114" s="20"/>
      <c r="M114" s="20"/>
      <c r="N114" s="20"/>
      <c r="O114" s="31"/>
      <c r="P114" s="29"/>
      <c r="Q114" s="20"/>
    </row>
    <row r="115" spans="1:17" ht="63" x14ac:dyDescent="0.25">
      <c r="A115" s="60" t="s">
        <v>45</v>
      </c>
      <c r="B115" s="25"/>
      <c r="C115" s="52" t="s">
        <v>110</v>
      </c>
      <c r="D115" s="52" t="s">
        <v>92</v>
      </c>
      <c r="E115" s="56">
        <v>89</v>
      </c>
      <c r="F115" s="56">
        <v>1</v>
      </c>
      <c r="G115" s="52"/>
      <c r="H115" s="56"/>
      <c r="I115" s="52"/>
      <c r="J115" s="20"/>
      <c r="K115" s="20">
        <f>K116+K118</f>
        <v>0</v>
      </c>
      <c r="L115" s="20"/>
      <c r="M115" s="20"/>
      <c r="N115" s="20"/>
      <c r="O115" s="31"/>
      <c r="P115" s="29"/>
      <c r="Q115" s="20"/>
    </row>
    <row r="116" spans="1:17" ht="36" customHeight="1" x14ac:dyDescent="0.25">
      <c r="A116" s="60" t="s">
        <v>129</v>
      </c>
      <c r="B116" s="25"/>
      <c r="C116" s="52" t="s">
        <v>110</v>
      </c>
      <c r="D116" s="52" t="s">
        <v>92</v>
      </c>
      <c r="E116" s="56">
        <v>89</v>
      </c>
      <c r="F116" s="56">
        <v>1</v>
      </c>
      <c r="G116" s="52" t="s">
        <v>47</v>
      </c>
      <c r="H116" s="56">
        <v>80190</v>
      </c>
      <c r="I116" s="52"/>
      <c r="J116" s="20"/>
      <c r="K116" s="20">
        <f>K117</f>
        <v>0</v>
      </c>
      <c r="L116" s="20"/>
      <c r="M116" s="20"/>
      <c r="N116" s="20"/>
      <c r="O116" s="31"/>
      <c r="P116" s="29"/>
      <c r="Q116" s="20"/>
    </row>
    <row r="117" spans="1:17" ht="47.25" x14ac:dyDescent="0.25">
      <c r="A117" s="60" t="s">
        <v>130</v>
      </c>
      <c r="B117" s="25"/>
      <c r="C117" s="52" t="s">
        <v>110</v>
      </c>
      <c r="D117" s="52" t="s">
        <v>92</v>
      </c>
      <c r="E117" s="56">
        <v>89</v>
      </c>
      <c r="F117" s="56">
        <v>1</v>
      </c>
      <c r="G117" s="52" t="s">
        <v>47</v>
      </c>
      <c r="H117" s="56">
        <v>80190</v>
      </c>
      <c r="I117" s="52" t="s">
        <v>59</v>
      </c>
      <c r="J117" s="20"/>
      <c r="K117" s="20"/>
      <c r="L117" s="20"/>
      <c r="M117" s="20"/>
      <c r="N117" s="20"/>
      <c r="O117" s="31"/>
      <c r="P117" s="29"/>
      <c r="Q117" s="20"/>
    </row>
    <row r="118" spans="1:17" ht="31.5" x14ac:dyDescent="0.25">
      <c r="A118" s="60" t="s">
        <v>85</v>
      </c>
      <c r="B118" s="25"/>
      <c r="C118" s="52" t="s">
        <v>110</v>
      </c>
      <c r="D118" s="52" t="s">
        <v>92</v>
      </c>
      <c r="E118" s="56">
        <v>89</v>
      </c>
      <c r="F118" s="56">
        <v>1</v>
      </c>
      <c r="G118" s="52" t="s">
        <v>47</v>
      </c>
      <c r="H118" s="56">
        <v>41180</v>
      </c>
      <c r="I118" s="52"/>
      <c r="J118" s="20"/>
      <c r="K118" s="20">
        <f>K119</f>
        <v>0</v>
      </c>
      <c r="L118" s="20"/>
      <c r="M118" s="20"/>
      <c r="N118" s="20"/>
      <c r="O118" s="31"/>
      <c r="P118" s="29"/>
      <c r="Q118" s="20"/>
    </row>
    <row r="119" spans="1:17" ht="47.25" x14ac:dyDescent="0.25">
      <c r="A119" s="60" t="s">
        <v>130</v>
      </c>
      <c r="B119" s="25"/>
      <c r="C119" s="52" t="s">
        <v>110</v>
      </c>
      <c r="D119" s="52" t="s">
        <v>92</v>
      </c>
      <c r="E119" s="56">
        <v>89</v>
      </c>
      <c r="F119" s="56">
        <v>1</v>
      </c>
      <c r="G119" s="52" t="s">
        <v>47</v>
      </c>
      <c r="H119" s="56">
        <v>41180</v>
      </c>
      <c r="I119" s="52" t="s">
        <v>59</v>
      </c>
      <c r="J119" s="20"/>
      <c r="K119" s="20"/>
      <c r="L119" s="20"/>
      <c r="M119" s="20"/>
      <c r="N119" s="20"/>
      <c r="O119" s="31"/>
      <c r="P119" s="29"/>
      <c r="Q119" s="20"/>
    </row>
    <row r="120" spans="1:17" x14ac:dyDescent="0.25">
      <c r="A120" s="3" t="s">
        <v>116</v>
      </c>
      <c r="B120" s="25">
        <v>915</v>
      </c>
      <c r="C120" s="52" t="s">
        <v>37</v>
      </c>
      <c r="D120" s="52"/>
      <c r="E120" s="56"/>
      <c r="F120" s="56"/>
      <c r="G120" s="52"/>
      <c r="H120" s="56"/>
      <c r="I120" s="52"/>
      <c r="J120" s="20"/>
      <c r="K120" s="20">
        <f>K121+K129</f>
        <v>7</v>
      </c>
      <c r="L120" s="20"/>
      <c r="M120" s="20"/>
      <c r="N120" s="20"/>
      <c r="O120" s="31"/>
      <c r="P120" s="29"/>
      <c r="Q120" s="20"/>
    </row>
    <row r="121" spans="1:17" ht="18" customHeight="1" x14ac:dyDescent="0.25">
      <c r="A121" s="25" t="s">
        <v>131</v>
      </c>
      <c r="B121" s="25">
        <v>915</v>
      </c>
      <c r="C121" s="52" t="s">
        <v>37</v>
      </c>
      <c r="D121" s="52" t="s">
        <v>92</v>
      </c>
      <c r="E121" s="56"/>
      <c r="F121" s="56"/>
      <c r="G121" s="52"/>
      <c r="H121" s="56"/>
      <c r="I121" s="52"/>
      <c r="J121" s="20"/>
      <c r="K121" s="20">
        <f>K122</f>
        <v>0</v>
      </c>
      <c r="L121" s="20"/>
      <c r="M121" s="20"/>
      <c r="N121" s="20"/>
      <c r="O121" s="31"/>
      <c r="P121" s="29"/>
      <c r="Q121" s="20"/>
    </row>
    <row r="122" spans="1:17" ht="47.25" x14ac:dyDescent="0.25">
      <c r="A122" s="23" t="s">
        <v>44</v>
      </c>
      <c r="B122" s="25">
        <v>915</v>
      </c>
      <c r="C122" s="52" t="s">
        <v>37</v>
      </c>
      <c r="D122" s="52" t="s">
        <v>92</v>
      </c>
      <c r="E122" s="56">
        <v>89</v>
      </c>
      <c r="F122" s="56">
        <v>0</v>
      </c>
      <c r="G122" s="52"/>
      <c r="H122" s="56"/>
      <c r="I122" s="52"/>
      <c r="J122" s="20"/>
      <c r="K122" s="20">
        <f>K123</f>
        <v>0</v>
      </c>
      <c r="L122" s="20"/>
      <c r="M122" s="20"/>
      <c r="N122" s="20"/>
      <c r="O122" s="31"/>
      <c r="P122" s="29"/>
      <c r="Q122" s="20"/>
    </row>
    <row r="123" spans="1:17" ht="63" x14ac:dyDescent="0.25">
      <c r="A123" s="23" t="s">
        <v>45</v>
      </c>
      <c r="B123" s="25">
        <v>915</v>
      </c>
      <c r="C123" s="52" t="s">
        <v>37</v>
      </c>
      <c r="D123" s="52" t="s">
        <v>92</v>
      </c>
      <c r="E123" s="56">
        <v>89</v>
      </c>
      <c r="F123" s="56">
        <v>1</v>
      </c>
      <c r="G123" s="52"/>
      <c r="H123" s="56"/>
      <c r="I123" s="52"/>
      <c r="J123" s="20"/>
      <c r="K123" s="20">
        <f>K124+K128</f>
        <v>0</v>
      </c>
      <c r="L123" s="20"/>
      <c r="M123" s="20"/>
      <c r="N123" s="20"/>
      <c r="O123" s="31"/>
      <c r="P123" s="29"/>
      <c r="Q123" s="20"/>
    </row>
    <row r="124" spans="1:17" ht="174.75" customHeight="1" x14ac:dyDescent="0.25">
      <c r="A124" s="61" t="s">
        <v>132</v>
      </c>
      <c r="B124" s="25">
        <v>915</v>
      </c>
      <c r="C124" s="52" t="s">
        <v>37</v>
      </c>
      <c r="D124" s="52" t="s">
        <v>92</v>
      </c>
      <c r="E124" s="56">
        <v>89</v>
      </c>
      <c r="F124" s="56">
        <v>1</v>
      </c>
      <c r="G124" s="52" t="s">
        <v>47</v>
      </c>
      <c r="H124" s="56">
        <v>44102</v>
      </c>
      <c r="I124" s="52"/>
      <c r="J124" s="20"/>
      <c r="K124" s="20">
        <f>K126</f>
        <v>0</v>
      </c>
      <c r="L124" s="20"/>
      <c r="M124" s="20"/>
      <c r="N124" s="20"/>
      <c r="O124" s="31"/>
      <c r="P124" s="29"/>
      <c r="Q124" s="20"/>
    </row>
    <row r="125" spans="1:17" ht="41.25" hidden="1" customHeight="1" x14ac:dyDescent="0.25">
      <c r="A125" s="25" t="s">
        <v>133</v>
      </c>
      <c r="B125" s="25">
        <v>915</v>
      </c>
      <c r="C125" s="52" t="s">
        <v>37</v>
      </c>
      <c r="D125" s="52" t="s">
        <v>92</v>
      </c>
      <c r="E125" s="56">
        <v>89</v>
      </c>
      <c r="F125" s="56">
        <v>1</v>
      </c>
      <c r="G125" s="52"/>
      <c r="H125" s="56">
        <v>4201</v>
      </c>
      <c r="I125" s="52" t="s">
        <v>134</v>
      </c>
      <c r="J125" s="20"/>
      <c r="K125" s="20"/>
      <c r="L125" s="20"/>
      <c r="M125" s="20"/>
      <c r="N125" s="20"/>
      <c r="O125" s="31"/>
      <c r="P125" s="29"/>
      <c r="Q125" s="20"/>
    </row>
    <row r="126" spans="1:17" ht="47.25" x14ac:dyDescent="0.25">
      <c r="A126" s="25" t="s">
        <v>130</v>
      </c>
      <c r="B126" s="25">
        <v>915</v>
      </c>
      <c r="C126" s="52" t="s">
        <v>37</v>
      </c>
      <c r="D126" s="52" t="s">
        <v>92</v>
      </c>
      <c r="E126" s="56">
        <v>89</v>
      </c>
      <c r="F126" s="56">
        <v>1</v>
      </c>
      <c r="G126" s="52" t="s">
        <v>47</v>
      </c>
      <c r="H126" s="56">
        <v>44102</v>
      </c>
      <c r="I126" s="52" t="s">
        <v>59</v>
      </c>
      <c r="J126" s="20"/>
      <c r="K126" s="20"/>
      <c r="L126" s="20"/>
      <c r="M126" s="20"/>
      <c r="N126" s="20"/>
      <c r="O126" s="31"/>
      <c r="P126" s="29"/>
      <c r="Q126" s="20"/>
    </row>
    <row r="127" spans="1:17" ht="78.75" x14ac:dyDescent="0.25">
      <c r="A127" s="25" t="s">
        <v>135</v>
      </c>
      <c r="B127" s="25"/>
      <c r="C127" s="52" t="s">
        <v>37</v>
      </c>
      <c r="D127" s="52" t="s">
        <v>92</v>
      </c>
      <c r="E127" s="56">
        <v>89</v>
      </c>
      <c r="F127" s="56">
        <v>1</v>
      </c>
      <c r="G127" s="52" t="s">
        <v>47</v>
      </c>
      <c r="H127" s="56">
        <v>42340</v>
      </c>
      <c r="I127" s="52"/>
      <c r="J127" s="20"/>
      <c r="K127" s="20">
        <f>K128</f>
        <v>0</v>
      </c>
      <c r="L127" s="20"/>
      <c r="M127" s="20"/>
      <c r="N127" s="20"/>
      <c r="O127" s="31"/>
      <c r="P127" s="29"/>
      <c r="Q127" s="20"/>
    </row>
    <row r="128" spans="1:17" s="67" customFormat="1" ht="47.25" x14ac:dyDescent="0.25">
      <c r="A128" s="62" t="s">
        <v>130</v>
      </c>
      <c r="B128" s="62"/>
      <c r="C128" s="63" t="s">
        <v>37</v>
      </c>
      <c r="D128" s="63" t="s">
        <v>92</v>
      </c>
      <c r="E128" s="64">
        <v>89</v>
      </c>
      <c r="F128" s="64">
        <v>1</v>
      </c>
      <c r="G128" s="63" t="s">
        <v>47</v>
      </c>
      <c r="H128" s="64">
        <v>42340</v>
      </c>
      <c r="I128" s="63" t="s">
        <v>59</v>
      </c>
      <c r="J128" s="65"/>
      <c r="K128" s="65"/>
      <c r="L128" s="65"/>
      <c r="M128" s="65"/>
      <c r="N128" s="65"/>
      <c r="O128" s="65"/>
      <c r="P128" s="66"/>
      <c r="Q128" s="65"/>
    </row>
    <row r="129" spans="1:17" ht="31.5" x14ac:dyDescent="0.25">
      <c r="A129" s="25" t="s">
        <v>124</v>
      </c>
      <c r="B129" s="25">
        <v>915</v>
      </c>
      <c r="C129" s="52" t="s">
        <v>37</v>
      </c>
      <c r="D129" s="52" t="s">
        <v>125</v>
      </c>
      <c r="E129" s="56"/>
      <c r="F129" s="56"/>
      <c r="G129" s="52"/>
      <c r="H129" s="56"/>
      <c r="I129" s="52"/>
      <c r="J129" s="20"/>
      <c r="K129" s="20">
        <f>K130</f>
        <v>7</v>
      </c>
      <c r="L129" s="20"/>
      <c r="M129" s="20"/>
      <c r="N129" s="20"/>
      <c r="O129" s="31"/>
      <c r="P129" s="29"/>
      <c r="Q129" s="20"/>
    </row>
    <row r="130" spans="1:17" ht="47.25" x14ac:dyDescent="0.25">
      <c r="A130" s="23" t="s">
        <v>44</v>
      </c>
      <c r="B130" s="25">
        <v>915</v>
      </c>
      <c r="C130" s="52" t="s">
        <v>37</v>
      </c>
      <c r="D130" s="52" t="s">
        <v>125</v>
      </c>
      <c r="E130" s="56">
        <v>89</v>
      </c>
      <c r="F130" s="56">
        <v>0</v>
      </c>
      <c r="G130" s="52"/>
      <c r="H130" s="56"/>
      <c r="I130" s="52"/>
      <c r="J130" s="20"/>
      <c r="K130" s="20">
        <f>K131</f>
        <v>7</v>
      </c>
      <c r="L130" s="20"/>
      <c r="M130" s="20"/>
      <c r="N130" s="20"/>
      <c r="O130" s="31"/>
      <c r="P130" s="29"/>
      <c r="Q130" s="20"/>
    </row>
    <row r="131" spans="1:17" ht="63" x14ac:dyDescent="0.25">
      <c r="A131" s="23" t="s">
        <v>45</v>
      </c>
      <c r="B131" s="25">
        <v>915</v>
      </c>
      <c r="C131" s="52" t="s">
        <v>37</v>
      </c>
      <c r="D131" s="52" t="s">
        <v>125</v>
      </c>
      <c r="E131" s="56">
        <v>89</v>
      </c>
      <c r="F131" s="56">
        <v>1</v>
      </c>
      <c r="G131" s="52"/>
      <c r="H131" s="56"/>
      <c r="I131" s="52"/>
      <c r="J131" s="20"/>
      <c r="K131" s="20">
        <f>K135+K132</f>
        <v>7</v>
      </c>
      <c r="L131" s="20"/>
      <c r="M131" s="20"/>
      <c r="N131" s="20"/>
      <c r="O131" s="31"/>
      <c r="P131" s="29"/>
      <c r="Q131" s="20"/>
    </row>
    <row r="132" spans="1:17" ht="31.5" x14ac:dyDescent="0.25">
      <c r="A132" s="23" t="s">
        <v>136</v>
      </c>
      <c r="B132" s="25"/>
      <c r="C132" s="52" t="s">
        <v>37</v>
      </c>
      <c r="D132" s="52" t="s">
        <v>125</v>
      </c>
      <c r="E132" s="56">
        <v>89</v>
      </c>
      <c r="F132" s="56">
        <v>1</v>
      </c>
      <c r="G132" s="52" t="s">
        <v>47</v>
      </c>
      <c r="H132" s="56">
        <v>42370</v>
      </c>
      <c r="I132" s="52"/>
      <c r="J132" s="20"/>
      <c r="K132" s="20">
        <f>K133+K134</f>
        <v>7</v>
      </c>
      <c r="L132" s="20"/>
      <c r="M132" s="20"/>
      <c r="N132" s="20"/>
      <c r="O132" s="31"/>
      <c r="P132" s="29"/>
      <c r="Q132" s="20"/>
    </row>
    <row r="133" spans="1:17" ht="54.75" customHeight="1" x14ac:dyDescent="0.25">
      <c r="A133" s="23" t="s">
        <v>130</v>
      </c>
      <c r="B133" s="25"/>
      <c r="C133" s="52" t="s">
        <v>37</v>
      </c>
      <c r="D133" s="52" t="s">
        <v>125</v>
      </c>
      <c r="E133" s="56">
        <v>89</v>
      </c>
      <c r="F133" s="56">
        <v>1</v>
      </c>
      <c r="G133" s="52" t="s">
        <v>47</v>
      </c>
      <c r="H133" s="56">
        <v>42370</v>
      </c>
      <c r="I133" s="52" t="s">
        <v>59</v>
      </c>
      <c r="J133" s="20"/>
      <c r="K133" s="20"/>
      <c r="L133" s="20"/>
      <c r="M133" s="20"/>
      <c r="N133" s="20"/>
      <c r="O133" s="31"/>
      <c r="P133" s="29"/>
      <c r="Q133" s="20"/>
    </row>
    <row r="134" spans="1:17" ht="79.5" customHeight="1" x14ac:dyDescent="0.25">
      <c r="A134" s="23" t="s">
        <v>137</v>
      </c>
      <c r="B134" s="25"/>
      <c r="C134" s="52" t="s">
        <v>37</v>
      </c>
      <c r="D134" s="52" t="s">
        <v>125</v>
      </c>
      <c r="E134" s="56">
        <v>89</v>
      </c>
      <c r="F134" s="56">
        <v>1</v>
      </c>
      <c r="G134" s="52" t="s">
        <v>47</v>
      </c>
      <c r="H134" s="56">
        <v>42370</v>
      </c>
      <c r="I134" s="52" t="s">
        <v>138</v>
      </c>
      <c r="J134" s="20"/>
      <c r="K134" s="20">
        <v>7</v>
      </c>
      <c r="L134" s="20"/>
      <c r="M134" s="20"/>
      <c r="N134" s="20"/>
      <c r="O134" s="31"/>
      <c r="P134" s="29"/>
      <c r="Q134" s="20"/>
    </row>
    <row r="135" spans="1:17" ht="409.5" x14ac:dyDescent="0.25">
      <c r="A135" s="25" t="s">
        <v>139</v>
      </c>
      <c r="B135" s="25">
        <v>915</v>
      </c>
      <c r="C135" s="52" t="s">
        <v>37</v>
      </c>
      <c r="D135" s="52" t="s">
        <v>125</v>
      </c>
      <c r="E135" s="56">
        <v>89</v>
      </c>
      <c r="F135" s="56">
        <v>1</v>
      </c>
      <c r="G135" s="52" t="s">
        <v>47</v>
      </c>
      <c r="H135" s="56">
        <v>44107</v>
      </c>
      <c r="I135" s="52"/>
      <c r="J135" s="20"/>
      <c r="K135" s="20">
        <f>K136</f>
        <v>0</v>
      </c>
      <c r="L135" s="20"/>
      <c r="M135" s="20"/>
      <c r="N135" s="20"/>
      <c r="O135" s="31"/>
      <c r="P135" s="29"/>
      <c r="Q135" s="20"/>
    </row>
    <row r="136" spans="1:17" ht="47.25" x14ac:dyDescent="0.25">
      <c r="A136" s="25" t="s">
        <v>130</v>
      </c>
      <c r="B136" s="25">
        <v>915</v>
      </c>
      <c r="C136" s="52" t="s">
        <v>37</v>
      </c>
      <c r="D136" s="52" t="s">
        <v>125</v>
      </c>
      <c r="E136" s="56">
        <v>89</v>
      </c>
      <c r="F136" s="56">
        <v>1</v>
      </c>
      <c r="G136" s="52" t="s">
        <v>47</v>
      </c>
      <c r="H136" s="56">
        <v>44107</v>
      </c>
      <c r="I136" s="52" t="s">
        <v>59</v>
      </c>
      <c r="J136" s="20"/>
      <c r="K136" s="20"/>
      <c r="L136" s="20"/>
      <c r="M136" s="20"/>
      <c r="N136" s="20"/>
      <c r="O136" s="31"/>
      <c r="P136" s="29"/>
      <c r="Q136" s="20"/>
    </row>
    <row r="137" spans="1:17" x14ac:dyDescent="0.25">
      <c r="A137" s="68" t="s">
        <v>140</v>
      </c>
      <c r="B137" s="25">
        <v>915</v>
      </c>
      <c r="C137" s="52" t="s">
        <v>118</v>
      </c>
      <c r="D137" s="52"/>
      <c r="E137" s="56"/>
      <c r="F137" s="56"/>
      <c r="G137" s="52"/>
      <c r="H137" s="56"/>
      <c r="I137" s="52"/>
      <c r="J137" s="20">
        <f>J138</f>
        <v>0</v>
      </c>
      <c r="K137" s="20">
        <f>K142+K152</f>
        <v>757.3</v>
      </c>
      <c r="L137" s="20">
        <f t="shared" ref="L137:N138" si="4">L138</f>
        <v>0</v>
      </c>
      <c r="M137" s="20">
        <f t="shared" si="4"/>
        <v>0</v>
      </c>
      <c r="N137" s="20">
        <f t="shared" si="4"/>
        <v>0</v>
      </c>
      <c r="O137" s="31">
        <v>75.099999999999994</v>
      </c>
      <c r="P137" s="29">
        <f>K137-O137</f>
        <v>682.19999999999993</v>
      </c>
      <c r="Q137" s="20" t="e">
        <f>Q152+Q142</f>
        <v>#REF!</v>
      </c>
    </row>
    <row r="138" spans="1:17" hidden="1" x14ac:dyDescent="0.25">
      <c r="A138" s="68" t="s">
        <v>141</v>
      </c>
      <c r="B138" s="25">
        <v>915</v>
      </c>
      <c r="C138" s="52" t="s">
        <v>118</v>
      </c>
      <c r="D138" s="52" t="s">
        <v>14</v>
      </c>
      <c r="E138" s="56"/>
      <c r="F138" s="56"/>
      <c r="G138" s="52"/>
      <c r="H138" s="56"/>
      <c r="I138" s="52"/>
      <c r="J138" s="20">
        <f>J139</f>
        <v>0</v>
      </c>
      <c r="K138" s="20"/>
      <c r="L138" s="20">
        <f t="shared" si="4"/>
        <v>0</v>
      </c>
      <c r="M138" s="20">
        <f t="shared" si="4"/>
        <v>0</v>
      </c>
      <c r="N138" s="20">
        <f t="shared" si="4"/>
        <v>0</v>
      </c>
      <c r="O138" s="31"/>
      <c r="P138" s="29">
        <f>K138-O138</f>
        <v>0</v>
      </c>
      <c r="Q138" s="20"/>
    </row>
    <row r="139" spans="1:17" hidden="1" x14ac:dyDescent="0.25">
      <c r="A139" s="68" t="s">
        <v>142</v>
      </c>
      <c r="B139" s="25">
        <v>915</v>
      </c>
      <c r="C139" s="52" t="s">
        <v>118</v>
      </c>
      <c r="D139" s="52" t="s">
        <v>14</v>
      </c>
      <c r="E139" s="56"/>
      <c r="F139" s="56"/>
      <c r="G139" s="52"/>
      <c r="H139" s="56"/>
      <c r="I139" s="52"/>
      <c r="J139" s="20">
        <f>J141</f>
        <v>0</v>
      </c>
      <c r="K139" s="20"/>
      <c r="L139" s="20">
        <f>L141</f>
        <v>0</v>
      </c>
      <c r="M139" s="20">
        <f>M141</f>
        <v>0</v>
      </c>
      <c r="N139" s="20">
        <f>N141</f>
        <v>0</v>
      </c>
      <c r="O139" s="31"/>
      <c r="P139" s="29">
        <f>K139-O139</f>
        <v>0</v>
      </c>
      <c r="Q139" s="20"/>
    </row>
    <row r="140" spans="1:17" ht="31.5" hidden="1" x14ac:dyDescent="0.25">
      <c r="A140" s="68" t="s">
        <v>143</v>
      </c>
      <c r="B140" s="25">
        <v>915</v>
      </c>
      <c r="C140" s="52" t="s">
        <v>118</v>
      </c>
      <c r="D140" s="52" t="s">
        <v>14</v>
      </c>
      <c r="E140" s="56"/>
      <c r="F140" s="56"/>
      <c r="G140" s="52"/>
      <c r="H140" s="56"/>
      <c r="I140" s="52"/>
      <c r="J140" s="20"/>
      <c r="K140" s="20"/>
      <c r="L140" s="20"/>
      <c r="M140" s="20"/>
      <c r="N140" s="20"/>
      <c r="O140" s="31"/>
      <c r="P140" s="29">
        <f>K140-O140</f>
        <v>0</v>
      </c>
      <c r="Q140" s="20"/>
    </row>
    <row r="141" spans="1:17" ht="31.5" hidden="1" x14ac:dyDescent="0.25">
      <c r="A141" s="25" t="s">
        <v>36</v>
      </c>
      <c r="B141" s="25">
        <v>915</v>
      </c>
      <c r="C141" s="52" t="s">
        <v>118</v>
      </c>
      <c r="D141" s="52" t="s">
        <v>14</v>
      </c>
      <c r="E141" s="56"/>
      <c r="F141" s="56"/>
      <c r="G141" s="52"/>
      <c r="H141" s="56"/>
      <c r="I141" s="52" t="s">
        <v>38</v>
      </c>
      <c r="J141" s="20"/>
      <c r="K141" s="20"/>
      <c r="L141" s="20"/>
      <c r="M141" s="20"/>
      <c r="N141" s="20"/>
      <c r="O141" s="31"/>
      <c r="P141" s="29">
        <f>K141-O141</f>
        <v>0</v>
      </c>
      <c r="Q141" s="20"/>
    </row>
    <row r="142" spans="1:17" x14ac:dyDescent="0.25">
      <c r="A142" s="25" t="s">
        <v>141</v>
      </c>
      <c r="B142" s="25">
        <v>915</v>
      </c>
      <c r="C142" s="52" t="s">
        <v>118</v>
      </c>
      <c r="D142" s="52" t="s">
        <v>14</v>
      </c>
      <c r="E142" s="56"/>
      <c r="F142" s="56"/>
      <c r="G142" s="52"/>
      <c r="H142" s="56"/>
      <c r="I142" s="52"/>
      <c r="J142" s="20"/>
      <c r="K142" s="20">
        <f>K143</f>
        <v>0</v>
      </c>
      <c r="L142" s="20"/>
      <c r="M142" s="20"/>
      <c r="N142" s="20"/>
      <c r="O142" s="31"/>
      <c r="P142" s="29"/>
      <c r="Q142" s="20">
        <f>Q147</f>
        <v>100</v>
      </c>
    </row>
    <row r="143" spans="1:17" ht="47.25" x14ac:dyDescent="0.25">
      <c r="A143" s="23" t="s">
        <v>44</v>
      </c>
      <c r="B143" s="25">
        <v>915</v>
      </c>
      <c r="C143" s="52" t="s">
        <v>118</v>
      </c>
      <c r="D143" s="52" t="s">
        <v>14</v>
      </c>
      <c r="E143" s="56">
        <v>89</v>
      </c>
      <c r="F143" s="56">
        <v>0</v>
      </c>
      <c r="G143" s="52"/>
      <c r="H143" s="56"/>
      <c r="I143" s="52"/>
      <c r="J143" s="20"/>
      <c r="K143" s="20">
        <f>K144</f>
        <v>0</v>
      </c>
      <c r="L143" s="20"/>
      <c r="M143" s="20"/>
      <c r="N143" s="20"/>
      <c r="O143" s="31"/>
      <c r="P143" s="29"/>
      <c r="Q143" s="20"/>
    </row>
    <row r="144" spans="1:17" ht="63" x14ac:dyDescent="0.25">
      <c r="A144" s="23" t="s">
        <v>45</v>
      </c>
      <c r="B144" s="25">
        <v>915</v>
      </c>
      <c r="C144" s="52" t="s">
        <v>118</v>
      </c>
      <c r="D144" s="52" t="s">
        <v>14</v>
      </c>
      <c r="E144" s="56">
        <v>89</v>
      </c>
      <c r="F144" s="56">
        <v>1</v>
      </c>
      <c r="G144" s="52"/>
      <c r="H144" s="56"/>
      <c r="I144" s="52"/>
      <c r="J144" s="20"/>
      <c r="K144" s="20">
        <f>K145</f>
        <v>0</v>
      </c>
      <c r="L144" s="20"/>
      <c r="M144" s="20"/>
      <c r="N144" s="20"/>
      <c r="O144" s="31"/>
      <c r="P144" s="29"/>
      <c r="Q144" s="20"/>
    </row>
    <row r="145" spans="1:17" ht="31.5" x14ac:dyDescent="0.25">
      <c r="A145" s="25" t="s">
        <v>144</v>
      </c>
      <c r="B145" s="25">
        <v>915</v>
      </c>
      <c r="C145" s="52" t="s">
        <v>118</v>
      </c>
      <c r="D145" s="52" t="s">
        <v>14</v>
      </c>
      <c r="E145" s="56">
        <v>89</v>
      </c>
      <c r="F145" s="56">
        <v>1</v>
      </c>
      <c r="G145" s="52" t="s">
        <v>47</v>
      </c>
      <c r="H145" s="56">
        <v>42170</v>
      </c>
      <c r="I145" s="52"/>
      <c r="J145" s="20"/>
      <c r="K145" s="20">
        <f>K146</f>
        <v>0</v>
      </c>
      <c r="L145" s="20"/>
      <c r="M145" s="20"/>
      <c r="N145" s="20"/>
      <c r="O145" s="31"/>
      <c r="P145" s="29"/>
      <c r="Q145" s="20"/>
    </row>
    <row r="146" spans="1:17" ht="50.25" customHeight="1" x14ac:dyDescent="0.25">
      <c r="A146" s="25" t="s">
        <v>133</v>
      </c>
      <c r="B146" s="25">
        <v>915</v>
      </c>
      <c r="C146" s="52" t="s">
        <v>118</v>
      </c>
      <c r="D146" s="52" t="s">
        <v>14</v>
      </c>
      <c r="E146" s="56">
        <v>89</v>
      </c>
      <c r="F146" s="56">
        <v>1</v>
      </c>
      <c r="G146" s="52" t="s">
        <v>47</v>
      </c>
      <c r="H146" s="56">
        <v>42170</v>
      </c>
      <c r="I146" s="52" t="s">
        <v>134</v>
      </c>
      <c r="J146" s="20"/>
      <c r="K146" s="20"/>
      <c r="L146" s="20"/>
      <c r="M146" s="20"/>
      <c r="N146" s="20"/>
      <c r="O146" s="31"/>
      <c r="P146" s="29"/>
      <c r="Q146" s="20"/>
    </row>
    <row r="147" spans="1:17" ht="58.5" hidden="1" customHeight="1" x14ac:dyDescent="0.25">
      <c r="A147" s="25" t="s">
        <v>145</v>
      </c>
      <c r="B147" s="25">
        <v>915</v>
      </c>
      <c r="C147" s="52" t="s">
        <v>118</v>
      </c>
      <c r="D147" s="52" t="s">
        <v>14</v>
      </c>
      <c r="E147" s="56">
        <v>17</v>
      </c>
      <c r="F147" s="56">
        <v>3</v>
      </c>
      <c r="G147" s="52"/>
      <c r="H147" s="56">
        <v>7603</v>
      </c>
      <c r="I147" s="52" t="s">
        <v>59</v>
      </c>
      <c r="J147" s="20"/>
      <c r="K147" s="20"/>
      <c r="L147" s="20"/>
      <c r="M147" s="20"/>
      <c r="N147" s="20"/>
      <c r="O147" s="31"/>
      <c r="P147" s="29"/>
      <c r="Q147" s="20">
        <v>100</v>
      </c>
    </row>
    <row r="148" spans="1:17" hidden="1" x14ac:dyDescent="0.25">
      <c r="A148" s="25" t="s">
        <v>146</v>
      </c>
      <c r="B148" s="25">
        <v>915</v>
      </c>
      <c r="C148" s="52" t="s">
        <v>118</v>
      </c>
      <c r="D148" s="52" t="s">
        <v>20</v>
      </c>
      <c r="E148" s="56"/>
      <c r="F148" s="56"/>
      <c r="G148" s="52"/>
      <c r="H148" s="56"/>
      <c r="I148" s="52"/>
      <c r="J148" s="20"/>
      <c r="K148" s="20">
        <f>K149</f>
        <v>0</v>
      </c>
      <c r="L148" s="20"/>
      <c r="M148" s="20"/>
      <c r="N148" s="20"/>
      <c r="O148" s="31"/>
      <c r="P148" s="29"/>
      <c r="Q148" s="20"/>
    </row>
    <row r="149" spans="1:17" ht="78.75" hidden="1" x14ac:dyDescent="0.25">
      <c r="A149" s="25" t="s">
        <v>147</v>
      </c>
      <c r="B149" s="25">
        <v>915</v>
      </c>
      <c r="C149" s="52" t="s">
        <v>118</v>
      </c>
      <c r="D149" s="52" t="s">
        <v>20</v>
      </c>
      <c r="E149" s="56">
        <v>17</v>
      </c>
      <c r="F149" s="56">
        <v>3</v>
      </c>
      <c r="G149" s="52"/>
      <c r="H149" s="56">
        <v>7600</v>
      </c>
      <c r="I149" s="52" t="s">
        <v>59</v>
      </c>
      <c r="J149" s="20"/>
      <c r="K149" s="20">
        <f>K150+K151</f>
        <v>0</v>
      </c>
      <c r="L149" s="20"/>
      <c r="M149" s="20"/>
      <c r="N149" s="20"/>
      <c r="O149" s="31"/>
      <c r="P149" s="29"/>
      <c r="Q149" s="20"/>
    </row>
    <row r="150" spans="1:17" ht="94.5" hidden="1" x14ac:dyDescent="0.25">
      <c r="A150" s="25" t="s">
        <v>148</v>
      </c>
      <c r="B150" s="25">
        <v>915</v>
      </c>
      <c r="C150" s="52" t="s">
        <v>118</v>
      </c>
      <c r="D150" s="52" t="s">
        <v>20</v>
      </c>
      <c r="E150" s="56">
        <v>17</v>
      </c>
      <c r="F150" s="56">
        <v>3</v>
      </c>
      <c r="G150" s="52"/>
      <c r="H150" s="56">
        <v>7601</v>
      </c>
      <c r="I150" s="52" t="s">
        <v>59</v>
      </c>
      <c r="J150" s="20"/>
      <c r="K150" s="20"/>
      <c r="L150" s="20"/>
      <c r="M150" s="20"/>
      <c r="N150" s="20"/>
      <c r="O150" s="31"/>
      <c r="P150" s="29"/>
      <c r="Q150" s="20"/>
    </row>
    <row r="151" spans="1:17" ht="55.5" hidden="1" customHeight="1" x14ac:dyDescent="0.25">
      <c r="A151" s="25" t="s">
        <v>145</v>
      </c>
      <c r="B151" s="25">
        <v>915</v>
      </c>
      <c r="C151" s="52" t="s">
        <v>118</v>
      </c>
      <c r="D151" s="52" t="s">
        <v>20</v>
      </c>
      <c r="E151" s="56">
        <v>17</v>
      </c>
      <c r="F151" s="56">
        <v>3</v>
      </c>
      <c r="G151" s="52"/>
      <c r="H151" s="56">
        <v>7603</v>
      </c>
      <c r="I151" s="52" t="s">
        <v>59</v>
      </c>
      <c r="J151" s="20"/>
      <c r="K151" s="20"/>
      <c r="L151" s="20"/>
      <c r="M151" s="20"/>
      <c r="N151" s="20"/>
      <c r="O151" s="31"/>
      <c r="P151" s="29"/>
      <c r="Q151" s="20"/>
    </row>
    <row r="152" spans="1:17" x14ac:dyDescent="0.25">
      <c r="A152" s="25" t="s">
        <v>149</v>
      </c>
      <c r="B152" s="25">
        <v>915</v>
      </c>
      <c r="C152" s="52" t="s">
        <v>118</v>
      </c>
      <c r="D152" s="52" t="s">
        <v>110</v>
      </c>
      <c r="E152" s="56"/>
      <c r="F152" s="56"/>
      <c r="G152" s="52"/>
      <c r="H152" s="56"/>
      <c r="I152" s="52"/>
      <c r="J152" s="20"/>
      <c r="K152" s="20">
        <f>K153+K204</f>
        <v>757.3</v>
      </c>
      <c r="L152" s="20"/>
      <c r="M152" s="20"/>
      <c r="N152" s="20"/>
      <c r="O152" s="31" t="e">
        <f>#REF!+#REF!+#REF!+#REF!</f>
        <v>#REF!</v>
      </c>
      <c r="P152" s="29" t="e">
        <f t="shared" ref="P152:P192" si="5">K152-O152</f>
        <v>#REF!</v>
      </c>
      <c r="Q152" s="20" t="e">
        <f>#REF!+#REF!+#REF!+#REF!+#REF!</f>
        <v>#REF!</v>
      </c>
    </row>
    <row r="153" spans="1:17" ht="80.25" customHeight="1" x14ac:dyDescent="0.25">
      <c r="A153" s="23" t="s">
        <v>237</v>
      </c>
      <c r="B153" s="25">
        <v>915</v>
      </c>
      <c r="C153" s="52" t="s">
        <v>118</v>
      </c>
      <c r="D153" s="52" t="s">
        <v>110</v>
      </c>
      <c r="E153" s="56">
        <v>22</v>
      </c>
      <c r="F153" s="56"/>
      <c r="G153" s="52"/>
      <c r="H153" s="56"/>
      <c r="I153" s="52"/>
      <c r="J153" s="20"/>
      <c r="K153" s="20">
        <f>K154+K159</f>
        <v>757.3</v>
      </c>
      <c r="L153" s="20"/>
      <c r="M153" s="20"/>
      <c r="N153" s="20"/>
      <c r="O153" s="31"/>
      <c r="P153" s="29"/>
      <c r="Q153" s="20"/>
    </row>
    <row r="154" spans="1:17" ht="42.75" customHeight="1" x14ac:dyDescent="0.25">
      <c r="A154" s="23" t="s">
        <v>150</v>
      </c>
      <c r="B154" s="25"/>
      <c r="C154" s="52" t="s">
        <v>118</v>
      </c>
      <c r="D154" s="52" t="s">
        <v>110</v>
      </c>
      <c r="E154" s="56">
        <v>22</v>
      </c>
      <c r="F154" s="56">
        <v>1</v>
      </c>
      <c r="G154" s="52" t="s">
        <v>47</v>
      </c>
      <c r="H154" s="56"/>
      <c r="I154" s="52"/>
      <c r="J154" s="20"/>
      <c r="K154" s="20">
        <f>K155</f>
        <v>0</v>
      </c>
      <c r="L154" s="20"/>
      <c r="M154" s="20"/>
      <c r="N154" s="20"/>
      <c r="O154" s="31"/>
      <c r="P154" s="29"/>
      <c r="Q154" s="20"/>
    </row>
    <row r="155" spans="1:17" ht="95.25" customHeight="1" x14ac:dyDescent="0.25">
      <c r="A155" s="23" t="s">
        <v>151</v>
      </c>
      <c r="B155" s="25">
        <v>915</v>
      </c>
      <c r="C155" s="52" t="s">
        <v>118</v>
      </c>
      <c r="D155" s="52" t="s">
        <v>110</v>
      </c>
      <c r="E155" s="56">
        <v>22</v>
      </c>
      <c r="F155" s="56">
        <v>1</v>
      </c>
      <c r="G155" s="52" t="s">
        <v>20</v>
      </c>
      <c r="H155" s="56"/>
      <c r="I155" s="52"/>
      <c r="J155" s="20"/>
      <c r="K155" s="20">
        <f>K156</f>
        <v>0</v>
      </c>
      <c r="L155" s="20"/>
      <c r="M155" s="20"/>
      <c r="N155" s="20"/>
      <c r="O155" s="31"/>
      <c r="P155" s="29"/>
      <c r="Q155" s="20"/>
    </row>
    <row r="156" spans="1:17" ht="31.5" x14ac:dyDescent="0.25">
      <c r="A156" s="25" t="s">
        <v>152</v>
      </c>
      <c r="B156" s="25">
        <v>915</v>
      </c>
      <c r="C156" s="52" t="s">
        <v>118</v>
      </c>
      <c r="D156" s="52" t="s">
        <v>110</v>
      </c>
      <c r="E156" s="56">
        <v>22</v>
      </c>
      <c r="F156" s="56">
        <v>1</v>
      </c>
      <c r="G156" s="52" t="s">
        <v>20</v>
      </c>
      <c r="H156" s="56">
        <v>43040</v>
      </c>
      <c r="I156" s="52"/>
      <c r="J156" s="20"/>
      <c r="K156" s="20">
        <f>K157</f>
        <v>0</v>
      </c>
      <c r="L156" s="20"/>
      <c r="M156" s="20"/>
      <c r="N156" s="20"/>
      <c r="O156" s="31"/>
      <c r="P156" s="29"/>
      <c r="Q156" s="20"/>
    </row>
    <row r="157" spans="1:17" ht="47.25" x14ac:dyDescent="0.25">
      <c r="A157" s="25" t="s">
        <v>153</v>
      </c>
      <c r="B157" s="25"/>
      <c r="C157" s="52" t="s">
        <v>118</v>
      </c>
      <c r="D157" s="52" t="s">
        <v>110</v>
      </c>
      <c r="E157" s="56">
        <v>22</v>
      </c>
      <c r="F157" s="56">
        <v>1</v>
      </c>
      <c r="G157" s="52" t="s">
        <v>20</v>
      </c>
      <c r="H157" s="56">
        <v>43040</v>
      </c>
      <c r="I157" s="52"/>
      <c r="J157" s="20"/>
      <c r="K157" s="20">
        <f>K158</f>
        <v>0</v>
      </c>
      <c r="L157" s="20"/>
      <c r="M157" s="20"/>
      <c r="N157" s="20"/>
      <c r="O157" s="31"/>
      <c r="P157" s="29"/>
      <c r="Q157" s="20"/>
    </row>
    <row r="158" spans="1:17" ht="47.25" x14ac:dyDescent="0.25">
      <c r="A158" s="25" t="s">
        <v>130</v>
      </c>
      <c r="B158" s="25"/>
      <c r="C158" s="52" t="s">
        <v>118</v>
      </c>
      <c r="D158" s="52" t="s">
        <v>110</v>
      </c>
      <c r="E158" s="56">
        <v>22</v>
      </c>
      <c r="F158" s="56">
        <v>1</v>
      </c>
      <c r="G158" s="52" t="s">
        <v>20</v>
      </c>
      <c r="H158" s="56">
        <v>43040</v>
      </c>
      <c r="I158" s="52" t="s">
        <v>59</v>
      </c>
      <c r="J158" s="20"/>
      <c r="K158" s="20"/>
      <c r="L158" s="20"/>
      <c r="M158" s="20"/>
      <c r="N158" s="20"/>
      <c r="O158" s="31"/>
      <c r="P158" s="29"/>
      <c r="Q158" s="20"/>
    </row>
    <row r="159" spans="1:17" ht="31.5" x14ac:dyDescent="0.25">
      <c r="A159" s="25" t="s">
        <v>154</v>
      </c>
      <c r="B159" s="25"/>
      <c r="C159" s="52" t="s">
        <v>118</v>
      </c>
      <c r="D159" s="52" t="s">
        <v>110</v>
      </c>
      <c r="E159" s="56">
        <v>22</v>
      </c>
      <c r="F159" s="56">
        <v>2</v>
      </c>
      <c r="G159" s="52" t="s">
        <v>47</v>
      </c>
      <c r="H159" s="56"/>
      <c r="I159" s="52"/>
      <c r="J159" s="20"/>
      <c r="K159" s="20">
        <f>K160+K163+K167+K194</f>
        <v>757.3</v>
      </c>
      <c r="L159" s="20"/>
      <c r="M159" s="20"/>
      <c r="N159" s="20"/>
      <c r="O159" s="31"/>
      <c r="P159" s="29"/>
      <c r="Q159" s="20"/>
    </row>
    <row r="160" spans="1:17" ht="63" x14ac:dyDescent="0.25">
      <c r="A160" s="25" t="s">
        <v>155</v>
      </c>
      <c r="B160" s="25">
        <v>915</v>
      </c>
      <c r="C160" s="52" t="s">
        <v>118</v>
      </c>
      <c r="D160" s="52" t="s">
        <v>110</v>
      </c>
      <c r="E160" s="56">
        <v>22</v>
      </c>
      <c r="F160" s="56">
        <v>2</v>
      </c>
      <c r="G160" s="52" t="s">
        <v>14</v>
      </c>
      <c r="H160" s="56"/>
      <c r="I160" s="52"/>
      <c r="J160" s="20"/>
      <c r="K160" s="20">
        <f>K161</f>
        <v>162.9</v>
      </c>
      <c r="L160" s="20"/>
      <c r="M160" s="20"/>
      <c r="N160" s="20"/>
      <c r="O160" s="31"/>
      <c r="P160" s="29"/>
      <c r="Q160" s="20"/>
    </row>
    <row r="161" spans="1:17" x14ac:dyDescent="0.25">
      <c r="A161" s="25" t="s">
        <v>156</v>
      </c>
      <c r="B161" s="25"/>
      <c r="C161" s="52" t="s">
        <v>118</v>
      </c>
      <c r="D161" s="52" t="s">
        <v>110</v>
      </c>
      <c r="E161" s="56">
        <v>22</v>
      </c>
      <c r="F161" s="56">
        <v>2</v>
      </c>
      <c r="G161" s="52" t="s">
        <v>14</v>
      </c>
      <c r="H161" s="56">
        <v>43010</v>
      </c>
      <c r="I161" s="52"/>
      <c r="J161" s="20"/>
      <c r="K161" s="20">
        <f>K162</f>
        <v>162.9</v>
      </c>
      <c r="L161" s="20"/>
      <c r="M161" s="20"/>
      <c r="N161" s="20"/>
      <c r="O161" s="31"/>
      <c r="P161" s="29"/>
      <c r="Q161" s="20"/>
    </row>
    <row r="162" spans="1:17" ht="47.25" x14ac:dyDescent="0.25">
      <c r="A162" s="25" t="s">
        <v>130</v>
      </c>
      <c r="B162" s="25">
        <v>915</v>
      </c>
      <c r="C162" s="52" t="s">
        <v>118</v>
      </c>
      <c r="D162" s="52" t="s">
        <v>110</v>
      </c>
      <c r="E162" s="56">
        <v>22</v>
      </c>
      <c r="F162" s="56">
        <v>2</v>
      </c>
      <c r="G162" s="52" t="s">
        <v>14</v>
      </c>
      <c r="H162" s="56">
        <v>43010</v>
      </c>
      <c r="I162" s="52" t="s">
        <v>59</v>
      </c>
      <c r="J162" s="20"/>
      <c r="K162" s="36">
        <v>162.9</v>
      </c>
      <c r="L162" s="20"/>
      <c r="M162" s="20"/>
      <c r="N162" s="20"/>
      <c r="O162" s="31"/>
      <c r="P162" s="29"/>
      <c r="Q162" s="20"/>
    </row>
    <row r="163" spans="1:17" ht="63" x14ac:dyDescent="0.25">
      <c r="A163" s="25" t="s">
        <v>157</v>
      </c>
      <c r="B163" s="25">
        <v>915</v>
      </c>
      <c r="C163" s="52" t="s">
        <v>118</v>
      </c>
      <c r="D163" s="52" t="s">
        <v>110</v>
      </c>
      <c r="E163" s="56">
        <v>22</v>
      </c>
      <c r="F163" s="56">
        <v>2</v>
      </c>
      <c r="G163" s="52" t="s">
        <v>37</v>
      </c>
      <c r="H163" s="56"/>
      <c r="I163" s="52"/>
      <c r="J163" s="20"/>
      <c r="K163" s="20">
        <f>K164</f>
        <v>0</v>
      </c>
      <c r="L163" s="20"/>
      <c r="M163" s="20"/>
      <c r="N163" s="20"/>
      <c r="O163" s="31"/>
      <c r="P163" s="29"/>
      <c r="Q163" s="20"/>
    </row>
    <row r="164" spans="1:17" ht="47.25" x14ac:dyDescent="0.25">
      <c r="A164" s="25" t="s">
        <v>158</v>
      </c>
      <c r="B164" s="25"/>
      <c r="C164" s="52" t="s">
        <v>118</v>
      </c>
      <c r="D164" s="52" t="s">
        <v>110</v>
      </c>
      <c r="E164" s="56">
        <v>22</v>
      </c>
      <c r="F164" s="56">
        <v>2</v>
      </c>
      <c r="G164" s="52" t="s">
        <v>37</v>
      </c>
      <c r="H164" s="56"/>
      <c r="I164" s="52"/>
      <c r="J164" s="20"/>
      <c r="K164" s="20">
        <f>K165</f>
        <v>0</v>
      </c>
      <c r="L164" s="20"/>
      <c r="M164" s="20"/>
      <c r="N164" s="20"/>
      <c r="O164" s="31"/>
      <c r="P164" s="29"/>
      <c r="Q164" s="20"/>
    </row>
    <row r="165" spans="1:17" ht="47.25" x14ac:dyDescent="0.25">
      <c r="A165" s="25" t="s">
        <v>153</v>
      </c>
      <c r="B165" s="25"/>
      <c r="C165" s="52" t="s">
        <v>118</v>
      </c>
      <c r="D165" s="52" t="s">
        <v>110</v>
      </c>
      <c r="E165" s="56">
        <v>22</v>
      </c>
      <c r="F165" s="56">
        <v>2</v>
      </c>
      <c r="G165" s="52" t="s">
        <v>37</v>
      </c>
      <c r="H165" s="56">
        <v>43040</v>
      </c>
      <c r="I165" s="52"/>
      <c r="J165" s="20"/>
      <c r="K165" s="20">
        <f>K166</f>
        <v>0</v>
      </c>
      <c r="L165" s="20"/>
      <c r="M165" s="20"/>
      <c r="N165" s="20"/>
      <c r="O165" s="31"/>
      <c r="P165" s="29"/>
      <c r="Q165" s="20"/>
    </row>
    <row r="166" spans="1:17" ht="47.25" x14ac:dyDescent="0.25">
      <c r="A166" s="25" t="s">
        <v>130</v>
      </c>
      <c r="B166" s="25">
        <v>915</v>
      </c>
      <c r="C166" s="52" t="s">
        <v>118</v>
      </c>
      <c r="D166" s="52" t="s">
        <v>110</v>
      </c>
      <c r="E166" s="56">
        <v>22</v>
      </c>
      <c r="F166" s="56">
        <v>2</v>
      </c>
      <c r="G166" s="52" t="s">
        <v>37</v>
      </c>
      <c r="H166" s="56">
        <v>43040</v>
      </c>
      <c r="I166" s="52" t="s">
        <v>59</v>
      </c>
      <c r="J166" s="20"/>
      <c r="K166" s="20"/>
      <c r="L166" s="20"/>
      <c r="M166" s="20"/>
      <c r="N166" s="20"/>
      <c r="O166" s="31"/>
      <c r="P166" s="29"/>
      <c r="Q166" s="20"/>
    </row>
    <row r="167" spans="1:17" ht="47.25" x14ac:dyDescent="0.25">
      <c r="A167" s="25" t="s">
        <v>159</v>
      </c>
      <c r="B167" s="25">
        <v>915</v>
      </c>
      <c r="C167" s="52" t="s">
        <v>118</v>
      </c>
      <c r="D167" s="52" t="s">
        <v>110</v>
      </c>
      <c r="E167" s="56">
        <v>22</v>
      </c>
      <c r="F167" s="56">
        <v>2</v>
      </c>
      <c r="G167" s="52" t="s">
        <v>118</v>
      </c>
      <c r="H167" s="56"/>
      <c r="I167" s="52"/>
      <c r="J167" s="20"/>
      <c r="K167" s="20">
        <f>K168+K171</f>
        <v>0</v>
      </c>
      <c r="L167" s="20"/>
      <c r="M167" s="20"/>
      <c r="N167" s="20"/>
      <c r="O167" s="31"/>
      <c r="P167" s="29"/>
      <c r="Q167" s="20"/>
    </row>
    <row r="168" spans="1:17" ht="63" x14ac:dyDescent="0.25">
      <c r="A168" s="25" t="s">
        <v>160</v>
      </c>
      <c r="B168" s="25"/>
      <c r="C168" s="52" t="s">
        <v>118</v>
      </c>
      <c r="D168" s="52" t="s">
        <v>110</v>
      </c>
      <c r="E168" s="56">
        <v>22</v>
      </c>
      <c r="F168" s="56">
        <v>2</v>
      </c>
      <c r="G168" s="52" t="s">
        <v>118</v>
      </c>
      <c r="H168" s="56"/>
      <c r="I168" s="52"/>
      <c r="J168" s="20"/>
      <c r="K168" s="20">
        <f>K169</f>
        <v>0</v>
      </c>
      <c r="L168" s="20"/>
      <c r="M168" s="20"/>
      <c r="N168" s="20"/>
      <c r="O168" s="31"/>
      <c r="P168" s="29"/>
      <c r="Q168" s="20"/>
    </row>
    <row r="169" spans="1:17" ht="47.25" x14ac:dyDescent="0.25">
      <c r="A169" s="25" t="s">
        <v>153</v>
      </c>
      <c r="B169" s="25"/>
      <c r="C169" s="52" t="s">
        <v>118</v>
      </c>
      <c r="D169" s="52" t="s">
        <v>110</v>
      </c>
      <c r="E169" s="56">
        <v>22</v>
      </c>
      <c r="F169" s="56">
        <v>2</v>
      </c>
      <c r="G169" s="52" t="s">
        <v>118</v>
      </c>
      <c r="H169" s="56">
        <v>43040</v>
      </c>
      <c r="I169" s="52"/>
      <c r="J169" s="20"/>
      <c r="K169" s="20">
        <f>K170</f>
        <v>0</v>
      </c>
      <c r="L169" s="20"/>
      <c r="M169" s="20"/>
      <c r="N169" s="20"/>
      <c r="O169" s="31"/>
      <c r="P169" s="29"/>
      <c r="Q169" s="20"/>
    </row>
    <row r="170" spans="1:17" ht="47.25" x14ac:dyDescent="0.25">
      <c r="A170" s="25" t="s">
        <v>130</v>
      </c>
      <c r="B170" s="25">
        <v>915</v>
      </c>
      <c r="C170" s="52" t="s">
        <v>118</v>
      </c>
      <c r="D170" s="52" t="s">
        <v>110</v>
      </c>
      <c r="E170" s="56">
        <v>22</v>
      </c>
      <c r="F170" s="56">
        <v>2</v>
      </c>
      <c r="G170" s="52" t="s">
        <v>118</v>
      </c>
      <c r="H170" s="56">
        <v>43040</v>
      </c>
      <c r="I170" s="52" t="s">
        <v>59</v>
      </c>
      <c r="J170" s="20"/>
      <c r="K170" s="36"/>
      <c r="L170" s="20"/>
      <c r="M170" s="20"/>
      <c r="N170" s="20"/>
      <c r="O170" s="31"/>
      <c r="P170" s="29"/>
      <c r="Q170" s="20"/>
    </row>
    <row r="171" spans="1:17" ht="63" x14ac:dyDescent="0.25">
      <c r="A171" s="25" t="s">
        <v>161</v>
      </c>
      <c r="B171" s="25"/>
      <c r="C171" s="52" t="s">
        <v>118</v>
      </c>
      <c r="D171" s="52" t="s">
        <v>110</v>
      </c>
      <c r="E171" s="56">
        <v>22</v>
      </c>
      <c r="F171" s="56">
        <v>2</v>
      </c>
      <c r="G171" s="52" t="s">
        <v>118</v>
      </c>
      <c r="H171" s="56"/>
      <c r="I171" s="52"/>
      <c r="J171" s="20"/>
      <c r="K171" s="36">
        <f>K172</f>
        <v>0</v>
      </c>
      <c r="L171" s="20"/>
      <c r="M171" s="20"/>
      <c r="N171" s="20"/>
      <c r="O171" s="31"/>
      <c r="P171" s="29"/>
      <c r="Q171" s="20"/>
    </row>
    <row r="172" spans="1:17" ht="47.25" x14ac:dyDescent="0.25">
      <c r="A172" s="25" t="s">
        <v>153</v>
      </c>
      <c r="B172" s="25">
        <v>915</v>
      </c>
      <c r="C172" s="52" t="s">
        <v>118</v>
      </c>
      <c r="D172" s="52" t="s">
        <v>110</v>
      </c>
      <c r="E172" s="56">
        <v>22</v>
      </c>
      <c r="F172" s="56">
        <v>2</v>
      </c>
      <c r="G172" s="52" t="s">
        <v>118</v>
      </c>
      <c r="H172" s="56">
        <v>43040</v>
      </c>
      <c r="I172" s="52"/>
      <c r="J172" s="20"/>
      <c r="K172" s="20">
        <f>K173</f>
        <v>0</v>
      </c>
      <c r="L172" s="20"/>
      <c r="M172" s="20"/>
      <c r="N172" s="20"/>
      <c r="O172" s="31"/>
      <c r="P172" s="29"/>
      <c r="Q172" s="20"/>
    </row>
    <row r="173" spans="1:17" ht="47.25" x14ac:dyDescent="0.25">
      <c r="A173" s="25" t="s">
        <v>130</v>
      </c>
      <c r="B173" s="25">
        <v>915</v>
      </c>
      <c r="C173" s="52" t="s">
        <v>118</v>
      </c>
      <c r="D173" s="52" t="s">
        <v>110</v>
      </c>
      <c r="E173" s="56">
        <v>22</v>
      </c>
      <c r="F173" s="56">
        <v>2</v>
      </c>
      <c r="G173" s="52" t="s">
        <v>118</v>
      </c>
      <c r="H173" s="56">
        <v>43040</v>
      </c>
      <c r="I173" s="52" t="s">
        <v>59</v>
      </c>
      <c r="J173" s="20"/>
      <c r="K173" s="36"/>
      <c r="L173" s="20"/>
      <c r="M173" s="20"/>
      <c r="N173" s="20"/>
      <c r="O173" s="31"/>
      <c r="P173" s="29"/>
      <c r="Q173" s="20"/>
    </row>
    <row r="174" spans="1:17" ht="31.5" hidden="1" x14ac:dyDescent="0.25">
      <c r="A174" s="25" t="s">
        <v>162</v>
      </c>
      <c r="B174" s="25">
        <v>915</v>
      </c>
      <c r="C174" s="52" t="s">
        <v>163</v>
      </c>
      <c r="D174" s="52"/>
      <c r="E174" s="69"/>
      <c r="F174" s="69"/>
      <c r="G174" s="70"/>
      <c r="H174" s="69"/>
      <c r="I174" s="52"/>
      <c r="J174" s="20"/>
      <c r="K174" s="20"/>
      <c r="L174" s="20"/>
      <c r="M174" s="20"/>
      <c r="N174" s="20"/>
      <c r="O174" s="31">
        <v>17.5</v>
      </c>
      <c r="P174" s="29">
        <f t="shared" si="5"/>
        <v>-17.5</v>
      </c>
      <c r="Q174" s="20">
        <v>17.5</v>
      </c>
    </row>
    <row r="175" spans="1:17" ht="31.5" hidden="1" x14ac:dyDescent="0.25">
      <c r="A175" s="25" t="s">
        <v>164</v>
      </c>
      <c r="B175" s="25">
        <v>915</v>
      </c>
      <c r="C175" s="52" t="s">
        <v>163</v>
      </c>
      <c r="D175" s="52" t="s">
        <v>110</v>
      </c>
      <c r="E175" s="69"/>
      <c r="F175" s="69"/>
      <c r="G175" s="70"/>
      <c r="H175" s="69"/>
      <c r="I175" s="52"/>
      <c r="J175" s="20"/>
      <c r="K175" s="20"/>
      <c r="L175" s="20"/>
      <c r="M175" s="20"/>
      <c r="N175" s="20"/>
      <c r="O175" s="31">
        <v>17.5</v>
      </c>
      <c r="P175" s="29">
        <f t="shared" si="5"/>
        <v>-17.5</v>
      </c>
      <c r="Q175" s="20">
        <v>17.5</v>
      </c>
    </row>
    <row r="176" spans="1:17" ht="31.5" hidden="1" x14ac:dyDescent="0.25">
      <c r="A176" s="25" t="s">
        <v>165</v>
      </c>
      <c r="B176" s="25">
        <v>915</v>
      </c>
      <c r="C176" s="52" t="s">
        <v>163</v>
      </c>
      <c r="D176" s="52" t="s">
        <v>110</v>
      </c>
      <c r="E176" s="19"/>
      <c r="F176" s="19"/>
      <c r="G176" s="19"/>
      <c r="H176" s="19"/>
      <c r="I176" s="52" t="s">
        <v>38</v>
      </c>
      <c r="J176" s="20"/>
      <c r="K176" s="20"/>
      <c r="L176" s="20"/>
      <c r="M176" s="20"/>
      <c r="N176" s="20"/>
      <c r="O176" s="31">
        <v>17.5</v>
      </c>
      <c r="P176" s="29">
        <f t="shared" si="5"/>
        <v>-17.5</v>
      </c>
      <c r="Q176" s="20">
        <v>17.5</v>
      </c>
    </row>
    <row r="177" spans="1:20" ht="16.5" hidden="1" customHeight="1" x14ac:dyDescent="0.25">
      <c r="A177" s="25" t="s">
        <v>166</v>
      </c>
      <c r="B177" s="25">
        <v>915</v>
      </c>
      <c r="C177" s="11" t="s">
        <v>167</v>
      </c>
      <c r="D177" s="11"/>
      <c r="E177" s="11"/>
      <c r="F177" s="11"/>
      <c r="G177" s="53"/>
      <c r="H177" s="11"/>
      <c r="I177" s="11"/>
      <c r="J177" s="20" t="e">
        <f>J178+J183+#REF!+#REF!</f>
        <v>#REF!</v>
      </c>
      <c r="K177" s="20">
        <f>K179+K183+K192</f>
        <v>0</v>
      </c>
      <c r="L177" s="20" t="e">
        <f>L178+L183+#REF!+#REF!</f>
        <v>#REF!</v>
      </c>
      <c r="M177" s="20" t="e">
        <f>M178+M183+#REF!+#REF!</f>
        <v>#REF!</v>
      </c>
      <c r="N177" s="20" t="e">
        <f>N178+N183+#REF!+#REF!</f>
        <v>#REF!</v>
      </c>
      <c r="O177" s="31">
        <f>O179+O183</f>
        <v>3836.7999999999997</v>
      </c>
      <c r="P177" s="29">
        <f t="shared" si="5"/>
        <v>-3836.7999999999997</v>
      </c>
      <c r="Q177" s="20">
        <f>Q179+Q183+Q192</f>
        <v>4700.6919999999991</v>
      </c>
      <c r="R177" s="29">
        <f>K177-Q177</f>
        <v>-4700.6919999999991</v>
      </c>
    </row>
    <row r="178" spans="1:20" hidden="1" x14ac:dyDescent="0.25">
      <c r="A178" s="25" t="s">
        <v>168</v>
      </c>
      <c r="B178" s="25">
        <v>915</v>
      </c>
      <c r="C178" s="11" t="s">
        <v>167</v>
      </c>
      <c r="D178" s="11" t="s">
        <v>169</v>
      </c>
      <c r="E178" s="11"/>
      <c r="F178" s="11"/>
      <c r="G178" s="53"/>
      <c r="H178" s="11"/>
      <c r="I178" s="11"/>
      <c r="J178" s="20" t="e">
        <f t="shared" ref="J178:N180" si="6">J179</f>
        <v>#REF!</v>
      </c>
      <c r="K178" s="20">
        <f t="shared" si="6"/>
        <v>0</v>
      </c>
      <c r="L178" s="20" t="e">
        <f t="shared" si="6"/>
        <v>#REF!</v>
      </c>
      <c r="M178" s="20" t="e">
        <f t="shared" si="6"/>
        <v>#REF!</v>
      </c>
      <c r="N178" s="20" t="e">
        <f t="shared" si="6"/>
        <v>#REF!</v>
      </c>
      <c r="O178" s="31">
        <f>O179</f>
        <v>450.2</v>
      </c>
      <c r="P178" s="29">
        <f t="shared" si="5"/>
        <v>-450.2</v>
      </c>
      <c r="Q178" s="20">
        <f>Q179</f>
        <v>467</v>
      </c>
      <c r="R178" s="29">
        <f>K178-Q178</f>
        <v>-467</v>
      </c>
    </row>
    <row r="179" spans="1:20" hidden="1" x14ac:dyDescent="0.25">
      <c r="A179" s="25" t="s">
        <v>170</v>
      </c>
      <c r="B179" s="25">
        <v>915</v>
      </c>
      <c r="C179" s="52" t="s">
        <v>76</v>
      </c>
      <c r="D179" s="52" t="s">
        <v>14</v>
      </c>
      <c r="E179" s="56"/>
      <c r="F179" s="56"/>
      <c r="G179" s="52"/>
      <c r="H179" s="56"/>
      <c r="I179" s="11"/>
      <c r="J179" s="20" t="e">
        <f t="shared" si="6"/>
        <v>#REF!</v>
      </c>
      <c r="K179" s="20"/>
      <c r="L179" s="20" t="e">
        <f t="shared" si="6"/>
        <v>#REF!</v>
      </c>
      <c r="M179" s="20" t="e">
        <f t="shared" si="6"/>
        <v>#REF!</v>
      </c>
      <c r="N179" s="20" t="e">
        <f t="shared" si="6"/>
        <v>#REF!</v>
      </c>
      <c r="O179" s="31">
        <v>450.2</v>
      </c>
      <c r="P179" s="29">
        <f t="shared" si="5"/>
        <v>-450.2</v>
      </c>
      <c r="Q179" s="20">
        <v>467</v>
      </c>
    </row>
    <row r="180" spans="1:20" ht="47.25" hidden="1" x14ac:dyDescent="0.25">
      <c r="A180" s="25" t="s">
        <v>171</v>
      </c>
      <c r="B180" s="25">
        <v>915</v>
      </c>
      <c r="C180" s="52" t="s">
        <v>76</v>
      </c>
      <c r="D180" s="52" t="s">
        <v>14</v>
      </c>
      <c r="E180" s="56"/>
      <c r="F180" s="56"/>
      <c r="G180" s="52"/>
      <c r="H180" s="56"/>
      <c r="I180" s="11"/>
      <c r="J180" s="20" t="e">
        <f t="shared" si="6"/>
        <v>#REF!</v>
      </c>
      <c r="K180" s="20">
        <f>K179</f>
        <v>0</v>
      </c>
      <c r="L180" s="20" t="e">
        <f t="shared" si="6"/>
        <v>#REF!</v>
      </c>
      <c r="M180" s="20" t="e">
        <f t="shared" si="6"/>
        <v>#REF!</v>
      </c>
      <c r="N180" s="20" t="e">
        <f t="shared" si="6"/>
        <v>#REF!</v>
      </c>
      <c r="O180" s="31">
        <v>450.2</v>
      </c>
      <c r="P180" s="29">
        <f t="shared" si="5"/>
        <v>-450.2</v>
      </c>
      <c r="Q180" s="20">
        <v>467</v>
      </c>
    </row>
    <row r="181" spans="1:20" ht="94.5" hidden="1" x14ac:dyDescent="0.25">
      <c r="A181" s="55" t="s">
        <v>172</v>
      </c>
      <c r="B181" s="25">
        <v>915</v>
      </c>
      <c r="C181" s="52" t="s">
        <v>76</v>
      </c>
      <c r="D181" s="52" t="s">
        <v>14</v>
      </c>
      <c r="E181" s="56"/>
      <c r="F181" s="56"/>
      <c r="G181" s="52"/>
      <c r="H181" s="56"/>
      <c r="I181" s="52" t="s">
        <v>173</v>
      </c>
      <c r="J181" s="20" t="e">
        <f>#REF!</f>
        <v>#REF!</v>
      </c>
      <c r="K181" s="20">
        <f>K179</f>
        <v>0</v>
      </c>
      <c r="L181" s="20" t="e">
        <f>#REF!</f>
        <v>#REF!</v>
      </c>
      <c r="M181" s="20" t="e">
        <f>#REF!</f>
        <v>#REF!</v>
      </c>
      <c r="N181" s="20" t="e">
        <f>#REF!</f>
        <v>#REF!</v>
      </c>
      <c r="O181" s="31">
        <v>450.2</v>
      </c>
      <c r="P181" s="29">
        <f t="shared" si="5"/>
        <v>-450.2</v>
      </c>
      <c r="Q181" s="20">
        <v>467</v>
      </c>
      <c r="S181" s="49"/>
      <c r="T181" s="49"/>
    </row>
    <row r="182" spans="1:20" ht="31.5" hidden="1" x14ac:dyDescent="0.25">
      <c r="A182" s="55" t="s">
        <v>174</v>
      </c>
      <c r="B182" s="25">
        <v>915</v>
      </c>
      <c r="C182" s="52" t="s">
        <v>76</v>
      </c>
      <c r="D182" s="52" t="s">
        <v>14</v>
      </c>
      <c r="E182" s="56"/>
      <c r="F182" s="56"/>
      <c r="G182" s="52"/>
      <c r="H182" s="56"/>
      <c r="I182" s="52" t="s">
        <v>175</v>
      </c>
      <c r="J182" s="20" t="e">
        <f>#REF!</f>
        <v>#REF!</v>
      </c>
      <c r="K182" s="20"/>
      <c r="L182" s="20" t="e">
        <f>#REF!</f>
        <v>#REF!</v>
      </c>
      <c r="M182" s="20" t="e">
        <f>#REF!</f>
        <v>#REF!</v>
      </c>
      <c r="N182" s="20" t="e">
        <f>#REF!</f>
        <v>#REF!</v>
      </c>
      <c r="O182" s="31">
        <v>450.2</v>
      </c>
      <c r="P182" s="29">
        <f>K182-O182</f>
        <v>-450.2</v>
      </c>
      <c r="Q182" s="20">
        <v>467</v>
      </c>
      <c r="S182" s="49"/>
      <c r="T182" s="49"/>
    </row>
    <row r="183" spans="1:20" hidden="1" x14ac:dyDescent="0.25">
      <c r="A183" s="25" t="s">
        <v>176</v>
      </c>
      <c r="B183" s="25">
        <v>915</v>
      </c>
      <c r="C183" s="11" t="s">
        <v>167</v>
      </c>
      <c r="D183" s="11" t="s">
        <v>177</v>
      </c>
      <c r="E183" s="11"/>
      <c r="F183" s="11"/>
      <c r="G183" s="53"/>
      <c r="H183" s="11"/>
      <c r="I183" s="11"/>
      <c r="J183" s="20" t="e">
        <f>J184+#REF!</f>
        <v>#REF!</v>
      </c>
      <c r="K183" s="20">
        <f>K184+K191</f>
        <v>0</v>
      </c>
      <c r="L183" s="20" t="e">
        <f>L184+#REF!</f>
        <v>#REF!</v>
      </c>
      <c r="M183" s="20" t="e">
        <f>M184+#REF!</f>
        <v>#REF!</v>
      </c>
      <c r="N183" s="20" t="e">
        <f>N184+#REF!</f>
        <v>#REF!</v>
      </c>
      <c r="O183" s="31">
        <f>O184+O190</f>
        <v>3386.6</v>
      </c>
      <c r="P183" s="29">
        <f t="shared" si="5"/>
        <v>-3386.6</v>
      </c>
      <c r="Q183" s="20">
        <f>Q184+Q191</f>
        <v>4194.7999999999993</v>
      </c>
      <c r="R183" s="29">
        <f>K183-Q183</f>
        <v>-4194.7999999999993</v>
      </c>
    </row>
    <row r="184" spans="1:20" ht="27.75" hidden="1" customHeight="1" x14ac:dyDescent="0.25">
      <c r="A184" s="71" t="s">
        <v>178</v>
      </c>
      <c r="B184" s="25">
        <v>915</v>
      </c>
      <c r="C184" s="52" t="s">
        <v>76</v>
      </c>
      <c r="D184" s="52" t="s">
        <v>20</v>
      </c>
      <c r="E184" s="56"/>
      <c r="F184" s="56"/>
      <c r="G184" s="52"/>
      <c r="H184" s="56"/>
      <c r="I184" s="11"/>
      <c r="J184" s="20" t="e">
        <f>J185</f>
        <v>#REF!</v>
      </c>
      <c r="K184" s="20">
        <f>K186+K189</f>
        <v>0</v>
      </c>
      <c r="L184" s="20" t="e">
        <f t="shared" ref="L184:N185" si="7">L185</f>
        <v>#REF!</v>
      </c>
      <c r="M184" s="20" t="e">
        <f t="shared" si="7"/>
        <v>#REF!</v>
      </c>
      <c r="N184" s="20" t="e">
        <f t="shared" si="7"/>
        <v>#REF!</v>
      </c>
      <c r="O184" s="31">
        <v>3322.4</v>
      </c>
      <c r="P184" s="29">
        <f t="shared" si="5"/>
        <v>-3322.4</v>
      </c>
      <c r="Q184" s="20">
        <f>Q186+Q189</f>
        <v>4130.5999999999995</v>
      </c>
    </row>
    <row r="185" spans="1:20" ht="78.75" hidden="1" x14ac:dyDescent="0.25">
      <c r="A185" s="25" t="s">
        <v>179</v>
      </c>
      <c r="B185" s="25">
        <v>915</v>
      </c>
      <c r="C185" s="52" t="s">
        <v>76</v>
      </c>
      <c r="D185" s="52" t="s">
        <v>20</v>
      </c>
      <c r="E185" s="56"/>
      <c r="F185" s="56"/>
      <c r="G185" s="52"/>
      <c r="H185" s="56"/>
      <c r="I185" s="11"/>
      <c r="J185" s="20" t="e">
        <f>J186</f>
        <v>#REF!</v>
      </c>
      <c r="K185" s="20"/>
      <c r="L185" s="20" t="e">
        <f t="shared" si="7"/>
        <v>#REF!</v>
      </c>
      <c r="M185" s="20" t="e">
        <f t="shared" si="7"/>
        <v>#REF!</v>
      </c>
      <c r="N185" s="20" t="e">
        <f t="shared" si="7"/>
        <v>#REF!</v>
      </c>
      <c r="O185" s="31">
        <f>O184-O188</f>
        <v>471.5</v>
      </c>
      <c r="P185" s="29">
        <f t="shared" si="5"/>
        <v>-471.5</v>
      </c>
      <c r="Q185" s="20">
        <v>999.4</v>
      </c>
    </row>
    <row r="186" spans="1:20" ht="94.5" hidden="1" x14ac:dyDescent="0.25">
      <c r="A186" s="55" t="s">
        <v>172</v>
      </c>
      <c r="B186" s="25">
        <v>915</v>
      </c>
      <c r="C186" s="52" t="s">
        <v>76</v>
      </c>
      <c r="D186" s="52" t="s">
        <v>20</v>
      </c>
      <c r="E186" s="56"/>
      <c r="F186" s="56"/>
      <c r="G186" s="52"/>
      <c r="H186" s="56"/>
      <c r="I186" s="52" t="s">
        <v>173</v>
      </c>
      <c r="J186" s="20" t="e">
        <f>#REF!</f>
        <v>#REF!</v>
      </c>
      <c r="K186" s="20">
        <f>K185</f>
        <v>0</v>
      </c>
      <c r="L186" s="20" t="e">
        <f>#REF!</f>
        <v>#REF!</v>
      </c>
      <c r="M186" s="20" t="e">
        <f>#REF!</f>
        <v>#REF!</v>
      </c>
      <c r="N186" s="20" t="e">
        <f>#REF!</f>
        <v>#REF!</v>
      </c>
      <c r="O186" s="31">
        <f>O184-O188</f>
        <v>471.5</v>
      </c>
      <c r="P186" s="29">
        <f t="shared" si="5"/>
        <v>-471.5</v>
      </c>
      <c r="Q186" s="20">
        <v>999.4</v>
      </c>
    </row>
    <row r="187" spans="1:20" ht="31.5" hidden="1" x14ac:dyDescent="0.25">
      <c r="A187" s="55" t="s">
        <v>39</v>
      </c>
      <c r="B187" s="25">
        <v>915</v>
      </c>
      <c r="C187" s="52" t="s">
        <v>76</v>
      </c>
      <c r="D187" s="52" t="s">
        <v>20</v>
      </c>
      <c r="E187" s="56"/>
      <c r="F187" s="56"/>
      <c r="G187" s="52"/>
      <c r="H187" s="56"/>
      <c r="I187" s="52" t="s">
        <v>180</v>
      </c>
      <c r="J187" s="20" t="e">
        <f>#REF!</f>
        <v>#REF!</v>
      </c>
      <c r="K187" s="20"/>
      <c r="L187" s="20" t="e">
        <f>#REF!</f>
        <v>#REF!</v>
      </c>
      <c r="M187" s="20" t="e">
        <f>#REF!</f>
        <v>#REF!</v>
      </c>
      <c r="N187" s="20" t="e">
        <f>#REF!</f>
        <v>#REF!</v>
      </c>
      <c r="O187" s="31"/>
      <c r="P187" s="29">
        <f t="shared" si="5"/>
        <v>0</v>
      </c>
      <c r="Q187" s="20"/>
    </row>
    <row r="188" spans="1:20" ht="220.5" hidden="1" x14ac:dyDescent="0.25">
      <c r="A188" s="25" t="s">
        <v>181</v>
      </c>
      <c r="B188" s="25">
        <v>915</v>
      </c>
      <c r="C188" s="52" t="s">
        <v>76</v>
      </c>
      <c r="D188" s="52" t="s">
        <v>20</v>
      </c>
      <c r="E188" s="56"/>
      <c r="F188" s="56"/>
      <c r="G188" s="52"/>
      <c r="H188" s="56"/>
      <c r="I188" s="11"/>
      <c r="J188" s="20" t="e">
        <f>J189</f>
        <v>#REF!</v>
      </c>
      <c r="K188" s="20"/>
      <c r="L188" s="20" t="e">
        <f>L189</f>
        <v>#REF!</v>
      </c>
      <c r="M188" s="20" t="e">
        <f>M189</f>
        <v>#REF!</v>
      </c>
      <c r="N188" s="20" t="e">
        <f>N189</f>
        <v>#REF!</v>
      </c>
      <c r="O188" s="31">
        <f>2867.1-16.2</f>
        <v>2850.9</v>
      </c>
      <c r="P188" s="29">
        <f t="shared" si="5"/>
        <v>-2850.9</v>
      </c>
      <c r="Q188" s="20">
        <f>2867.1+264.1</f>
        <v>3131.2</v>
      </c>
    </row>
    <row r="189" spans="1:20" ht="94.5" hidden="1" x14ac:dyDescent="0.25">
      <c r="A189" s="55" t="s">
        <v>172</v>
      </c>
      <c r="B189" s="25">
        <v>915</v>
      </c>
      <c r="C189" s="52" t="s">
        <v>76</v>
      </c>
      <c r="D189" s="52" t="s">
        <v>20</v>
      </c>
      <c r="E189" s="56"/>
      <c r="F189" s="56"/>
      <c r="G189" s="52"/>
      <c r="H189" s="56"/>
      <c r="I189" s="52" t="s">
        <v>173</v>
      </c>
      <c r="J189" s="20" t="e">
        <f>#REF!</f>
        <v>#REF!</v>
      </c>
      <c r="K189" s="20">
        <f>K188</f>
        <v>0</v>
      </c>
      <c r="L189" s="20" t="e">
        <f>#REF!</f>
        <v>#REF!</v>
      </c>
      <c r="M189" s="20" t="e">
        <f>#REF!</f>
        <v>#REF!</v>
      </c>
      <c r="N189" s="20" t="e">
        <f>#REF!</f>
        <v>#REF!</v>
      </c>
      <c r="O189" s="31">
        <f>2867.1-16.2</f>
        <v>2850.9</v>
      </c>
      <c r="P189" s="29">
        <f t="shared" si="5"/>
        <v>-2850.9</v>
      </c>
      <c r="Q189" s="20">
        <f>2867.1+264.1</f>
        <v>3131.2</v>
      </c>
    </row>
    <row r="190" spans="1:20" ht="47.25" hidden="1" x14ac:dyDescent="0.25">
      <c r="A190" s="25" t="s">
        <v>182</v>
      </c>
      <c r="B190" s="25">
        <v>915</v>
      </c>
      <c r="C190" s="52" t="s">
        <v>76</v>
      </c>
      <c r="D190" s="52" t="s">
        <v>20</v>
      </c>
      <c r="E190" s="56"/>
      <c r="F190" s="56"/>
      <c r="G190" s="52"/>
      <c r="H190" s="56"/>
      <c r="I190" s="11"/>
      <c r="J190" s="20"/>
      <c r="K190" s="20"/>
      <c r="L190" s="20"/>
      <c r="M190" s="20"/>
      <c r="N190" s="20"/>
      <c r="O190" s="31">
        <v>64.2</v>
      </c>
      <c r="P190" s="29">
        <f t="shared" si="5"/>
        <v>-64.2</v>
      </c>
      <c r="Q190" s="20">
        <v>64.2</v>
      </c>
    </row>
    <row r="191" spans="1:20" ht="94.5" hidden="1" x14ac:dyDescent="0.25">
      <c r="A191" s="55" t="s">
        <v>172</v>
      </c>
      <c r="B191" s="25">
        <v>915</v>
      </c>
      <c r="C191" s="52" t="s">
        <v>76</v>
      </c>
      <c r="D191" s="52" t="s">
        <v>20</v>
      </c>
      <c r="E191" s="56"/>
      <c r="F191" s="56"/>
      <c r="G191" s="52"/>
      <c r="H191" s="56"/>
      <c r="I191" s="52" t="s">
        <v>173</v>
      </c>
      <c r="J191" s="20"/>
      <c r="K191" s="20"/>
      <c r="L191" s="20"/>
      <c r="M191" s="20"/>
      <c r="N191" s="20"/>
      <c r="O191" s="31">
        <v>64.2</v>
      </c>
      <c r="P191" s="29">
        <f t="shared" si="5"/>
        <v>-64.2</v>
      </c>
      <c r="Q191" s="20">
        <v>64.2</v>
      </c>
    </row>
    <row r="192" spans="1:20" ht="31.5" hidden="1" x14ac:dyDescent="0.25">
      <c r="A192" s="55" t="s">
        <v>183</v>
      </c>
      <c r="B192" s="25">
        <v>915</v>
      </c>
      <c r="C192" s="52" t="s">
        <v>76</v>
      </c>
      <c r="D192" s="52" t="s">
        <v>76</v>
      </c>
      <c r="E192" s="56"/>
      <c r="F192" s="56"/>
      <c r="G192" s="52"/>
      <c r="H192" s="56"/>
      <c r="I192" s="52"/>
      <c r="J192" s="20"/>
      <c r="K192" s="20"/>
      <c r="L192" s="20"/>
      <c r="M192" s="20"/>
      <c r="N192" s="20"/>
      <c r="O192" s="31">
        <v>0</v>
      </c>
      <c r="P192" s="29">
        <f t="shared" si="5"/>
        <v>0</v>
      </c>
      <c r="Q192" s="20">
        <v>38.892000000000003</v>
      </c>
    </row>
    <row r="193" spans="1:17" ht="31.5" hidden="1" x14ac:dyDescent="0.25">
      <c r="A193" s="55" t="s">
        <v>184</v>
      </c>
      <c r="B193" s="25">
        <v>915</v>
      </c>
      <c r="C193" s="52" t="s">
        <v>76</v>
      </c>
      <c r="D193" s="52" t="s">
        <v>76</v>
      </c>
      <c r="E193" s="56"/>
      <c r="F193" s="56"/>
      <c r="G193" s="52"/>
      <c r="H193" s="56"/>
      <c r="I193" s="52" t="s">
        <v>70</v>
      </c>
      <c r="J193" s="20"/>
      <c r="K193" s="20"/>
      <c r="L193" s="20"/>
      <c r="M193" s="20"/>
      <c r="N193" s="20"/>
      <c r="O193" s="31">
        <v>0</v>
      </c>
      <c r="P193" s="29">
        <f>K193-O193</f>
        <v>0</v>
      </c>
      <c r="Q193" s="20">
        <v>38.892000000000003</v>
      </c>
    </row>
    <row r="194" spans="1:17" ht="47.25" x14ac:dyDescent="0.25">
      <c r="A194" s="55" t="s">
        <v>185</v>
      </c>
      <c r="B194" s="25"/>
      <c r="C194" s="52" t="s">
        <v>118</v>
      </c>
      <c r="D194" s="52" t="s">
        <v>110</v>
      </c>
      <c r="E194" s="56">
        <v>22</v>
      </c>
      <c r="F194" s="56">
        <v>1</v>
      </c>
      <c r="G194" s="52" t="s">
        <v>14</v>
      </c>
      <c r="H194" s="56"/>
      <c r="I194" s="52"/>
      <c r="J194" s="20"/>
      <c r="K194" s="20">
        <f>K195+K198+K201</f>
        <v>594.4</v>
      </c>
      <c r="L194" s="20"/>
      <c r="M194" s="20"/>
      <c r="N194" s="20"/>
      <c r="O194" s="31"/>
      <c r="P194" s="29"/>
      <c r="Q194" s="20"/>
    </row>
    <row r="195" spans="1:17" ht="63" x14ac:dyDescent="0.25">
      <c r="A195" s="55" t="s">
        <v>186</v>
      </c>
      <c r="B195" s="25"/>
      <c r="C195" s="52" t="s">
        <v>118</v>
      </c>
      <c r="D195" s="52" t="s">
        <v>110</v>
      </c>
      <c r="E195" s="56">
        <v>22</v>
      </c>
      <c r="F195" s="56">
        <v>1</v>
      </c>
      <c r="G195" s="52" t="s">
        <v>14</v>
      </c>
      <c r="H195" s="56"/>
      <c r="I195" s="52"/>
      <c r="J195" s="20"/>
      <c r="K195" s="20">
        <f>K196</f>
        <v>559.29999999999995</v>
      </c>
      <c r="L195" s="20"/>
      <c r="M195" s="20"/>
      <c r="N195" s="20"/>
      <c r="O195" s="31"/>
      <c r="P195" s="29"/>
      <c r="Q195" s="20"/>
    </row>
    <row r="196" spans="1:17" ht="63" x14ac:dyDescent="0.25">
      <c r="A196" s="55" t="s">
        <v>186</v>
      </c>
      <c r="B196" s="25"/>
      <c r="C196" s="52" t="s">
        <v>118</v>
      </c>
      <c r="D196" s="52" t="s">
        <v>110</v>
      </c>
      <c r="E196" s="56">
        <v>22</v>
      </c>
      <c r="F196" s="56">
        <v>1</v>
      </c>
      <c r="G196" s="52" t="s">
        <v>14</v>
      </c>
      <c r="H196" s="56" t="s">
        <v>187</v>
      </c>
      <c r="I196" s="52"/>
      <c r="J196" s="20"/>
      <c r="K196" s="20">
        <f>K197</f>
        <v>559.29999999999995</v>
      </c>
      <c r="L196" s="20"/>
      <c r="M196" s="20"/>
      <c r="N196" s="20"/>
      <c r="O196" s="31"/>
      <c r="P196" s="29"/>
      <c r="Q196" s="20"/>
    </row>
    <row r="197" spans="1:17" ht="47.25" x14ac:dyDescent="0.25">
      <c r="A197" s="55" t="s">
        <v>130</v>
      </c>
      <c r="B197" s="25"/>
      <c r="C197" s="52" t="s">
        <v>118</v>
      </c>
      <c r="D197" s="52" t="s">
        <v>110</v>
      </c>
      <c r="E197" s="56">
        <v>22</v>
      </c>
      <c r="F197" s="56">
        <v>1</v>
      </c>
      <c r="G197" s="52" t="s">
        <v>14</v>
      </c>
      <c r="H197" s="56" t="s">
        <v>187</v>
      </c>
      <c r="I197" s="52" t="s">
        <v>59</v>
      </c>
      <c r="J197" s="20"/>
      <c r="K197" s="20">
        <v>559.29999999999995</v>
      </c>
      <c r="L197" s="20"/>
      <c r="M197" s="20"/>
      <c r="N197" s="20"/>
      <c r="O197" s="31"/>
      <c r="P197" s="29"/>
      <c r="Q197" s="20"/>
    </row>
    <row r="198" spans="1:17" ht="63" x14ac:dyDescent="0.25">
      <c r="A198" s="55" t="s">
        <v>188</v>
      </c>
      <c r="B198" s="25"/>
      <c r="C198" s="52" t="s">
        <v>118</v>
      </c>
      <c r="D198" s="52" t="s">
        <v>110</v>
      </c>
      <c r="E198" s="56">
        <v>22</v>
      </c>
      <c r="F198" s="56">
        <v>2</v>
      </c>
      <c r="G198" s="52" t="s">
        <v>163</v>
      </c>
      <c r="H198" s="56"/>
      <c r="I198" s="52"/>
      <c r="J198" s="20"/>
      <c r="K198" s="20">
        <f>K199</f>
        <v>0</v>
      </c>
      <c r="L198" s="20"/>
      <c r="M198" s="20"/>
      <c r="N198" s="20"/>
      <c r="O198" s="31"/>
      <c r="P198" s="29"/>
      <c r="Q198" s="20"/>
    </row>
    <row r="199" spans="1:17" ht="31.5" x14ac:dyDescent="0.25">
      <c r="A199" s="55" t="s">
        <v>189</v>
      </c>
      <c r="B199" s="25"/>
      <c r="C199" s="52" t="s">
        <v>118</v>
      </c>
      <c r="D199" s="52" t="s">
        <v>110</v>
      </c>
      <c r="E199" s="56">
        <v>22</v>
      </c>
      <c r="F199" s="56">
        <v>2</v>
      </c>
      <c r="G199" s="52" t="s">
        <v>163</v>
      </c>
      <c r="H199" s="56">
        <v>43030</v>
      </c>
      <c r="I199" s="52"/>
      <c r="J199" s="20"/>
      <c r="K199" s="20">
        <f>K200</f>
        <v>0</v>
      </c>
      <c r="L199" s="20"/>
      <c r="M199" s="20"/>
      <c r="N199" s="20"/>
      <c r="O199" s="31"/>
      <c r="P199" s="29"/>
      <c r="Q199" s="20"/>
    </row>
    <row r="200" spans="1:17" ht="47.25" x14ac:dyDescent="0.25">
      <c r="A200" s="55" t="s">
        <v>130</v>
      </c>
      <c r="B200" s="25"/>
      <c r="C200" s="52" t="s">
        <v>118</v>
      </c>
      <c r="D200" s="52" t="s">
        <v>110</v>
      </c>
      <c r="E200" s="56">
        <v>22</v>
      </c>
      <c r="F200" s="56">
        <v>2</v>
      </c>
      <c r="G200" s="52" t="s">
        <v>163</v>
      </c>
      <c r="H200" s="56">
        <v>43030</v>
      </c>
      <c r="I200" s="52" t="s">
        <v>59</v>
      </c>
      <c r="J200" s="20"/>
      <c r="K200" s="20"/>
      <c r="L200" s="20"/>
      <c r="M200" s="20"/>
      <c r="N200" s="20"/>
      <c r="O200" s="31"/>
      <c r="P200" s="29"/>
      <c r="Q200" s="20"/>
    </row>
    <row r="201" spans="1:17" ht="94.5" x14ac:dyDescent="0.25">
      <c r="A201" s="55" t="s">
        <v>190</v>
      </c>
      <c r="B201" s="25"/>
      <c r="C201" s="52" t="s">
        <v>118</v>
      </c>
      <c r="D201" s="52" t="s">
        <v>110</v>
      </c>
      <c r="E201" s="56">
        <v>22</v>
      </c>
      <c r="F201" s="56">
        <v>1</v>
      </c>
      <c r="G201" s="52" t="s">
        <v>20</v>
      </c>
      <c r="H201" s="56"/>
      <c r="I201" s="52"/>
      <c r="J201" s="20"/>
      <c r="K201" s="20">
        <f>K202</f>
        <v>35.1</v>
      </c>
      <c r="L201" s="20"/>
      <c r="M201" s="20"/>
      <c r="N201" s="20"/>
      <c r="O201" s="31"/>
      <c r="P201" s="29"/>
      <c r="Q201" s="20"/>
    </row>
    <row r="202" spans="1:17" ht="47.25" x14ac:dyDescent="0.25">
      <c r="A202" s="55" t="s">
        <v>153</v>
      </c>
      <c r="B202" s="25"/>
      <c r="C202" s="52" t="s">
        <v>118</v>
      </c>
      <c r="D202" s="52" t="s">
        <v>110</v>
      </c>
      <c r="E202" s="56">
        <v>22</v>
      </c>
      <c r="F202" s="56">
        <v>1</v>
      </c>
      <c r="G202" s="52" t="s">
        <v>20</v>
      </c>
      <c r="H202" s="56">
        <v>43040</v>
      </c>
      <c r="I202" s="52"/>
      <c r="J202" s="20"/>
      <c r="K202" s="20">
        <f>K203</f>
        <v>35.1</v>
      </c>
      <c r="L202" s="20"/>
      <c r="M202" s="20"/>
      <c r="N202" s="20"/>
      <c r="O202" s="31"/>
      <c r="P202" s="29"/>
      <c r="Q202" s="20"/>
    </row>
    <row r="203" spans="1:17" ht="47.25" x14ac:dyDescent="0.25">
      <c r="A203" s="55" t="s">
        <v>130</v>
      </c>
      <c r="B203" s="25"/>
      <c r="C203" s="52" t="s">
        <v>118</v>
      </c>
      <c r="D203" s="52" t="s">
        <v>110</v>
      </c>
      <c r="E203" s="56">
        <v>22</v>
      </c>
      <c r="F203" s="56">
        <v>1</v>
      </c>
      <c r="G203" s="52" t="s">
        <v>20</v>
      </c>
      <c r="H203" s="56">
        <v>43040</v>
      </c>
      <c r="I203" s="52" t="s">
        <v>59</v>
      </c>
      <c r="J203" s="20"/>
      <c r="K203" s="20">
        <v>35.1</v>
      </c>
      <c r="L203" s="20"/>
      <c r="M203" s="20"/>
      <c r="N203" s="20"/>
      <c r="O203" s="31"/>
      <c r="P203" s="29"/>
      <c r="Q203" s="20"/>
    </row>
    <row r="204" spans="1:17" ht="47.25" x14ac:dyDescent="0.25">
      <c r="A204" s="55" t="s">
        <v>44</v>
      </c>
      <c r="B204" s="25"/>
      <c r="C204" s="52" t="s">
        <v>118</v>
      </c>
      <c r="D204" s="52" t="s">
        <v>110</v>
      </c>
      <c r="E204" s="56">
        <v>89</v>
      </c>
      <c r="F204" s="56">
        <v>0</v>
      </c>
      <c r="G204" s="52"/>
      <c r="H204" s="56"/>
      <c r="I204" s="52"/>
      <c r="J204" s="20"/>
      <c r="K204" s="20">
        <f>K205</f>
        <v>0</v>
      </c>
      <c r="L204" s="20"/>
      <c r="M204" s="20"/>
      <c r="N204" s="20"/>
      <c r="O204" s="31"/>
      <c r="P204" s="29"/>
      <c r="Q204" s="20"/>
    </row>
    <row r="205" spans="1:17" ht="72" customHeight="1" x14ac:dyDescent="0.25">
      <c r="A205" s="55" t="s">
        <v>45</v>
      </c>
      <c r="B205" s="25"/>
      <c r="C205" s="52" t="s">
        <v>118</v>
      </c>
      <c r="D205" s="52" t="s">
        <v>110</v>
      </c>
      <c r="E205" s="56">
        <v>89</v>
      </c>
      <c r="F205" s="56">
        <v>1</v>
      </c>
      <c r="G205" s="52"/>
      <c r="H205" s="56"/>
      <c r="I205" s="52"/>
      <c r="J205" s="20"/>
      <c r="K205" s="20">
        <f>K206+K209</f>
        <v>0</v>
      </c>
      <c r="L205" s="20"/>
      <c r="M205" s="20"/>
      <c r="N205" s="20"/>
      <c r="O205" s="31"/>
      <c r="P205" s="29"/>
      <c r="Q205" s="20"/>
    </row>
    <row r="206" spans="1:17" ht="173.25" x14ac:dyDescent="0.25">
      <c r="A206" s="55" t="s">
        <v>191</v>
      </c>
      <c r="B206" s="25"/>
      <c r="C206" s="52" t="s">
        <v>118</v>
      </c>
      <c r="D206" s="52" t="s">
        <v>110</v>
      </c>
      <c r="E206" s="56">
        <v>89</v>
      </c>
      <c r="F206" s="56">
        <v>1</v>
      </c>
      <c r="G206" s="52" t="s">
        <v>47</v>
      </c>
      <c r="H206" s="56">
        <v>44104</v>
      </c>
      <c r="I206" s="52"/>
      <c r="J206" s="20"/>
      <c r="K206" s="20">
        <f>K207+K208</f>
        <v>0</v>
      </c>
      <c r="L206" s="20"/>
      <c r="M206" s="20"/>
      <c r="N206" s="20"/>
      <c r="O206" s="31"/>
      <c r="P206" s="29"/>
      <c r="Q206" s="20"/>
    </row>
    <row r="207" spans="1:17" ht="47.25" x14ac:dyDescent="0.25">
      <c r="A207" s="55" t="s">
        <v>130</v>
      </c>
      <c r="B207" s="25"/>
      <c r="C207" s="52" t="s">
        <v>118</v>
      </c>
      <c r="D207" s="52" t="s">
        <v>110</v>
      </c>
      <c r="E207" s="56">
        <v>89</v>
      </c>
      <c r="F207" s="56">
        <v>1</v>
      </c>
      <c r="G207" s="52" t="s">
        <v>47</v>
      </c>
      <c r="H207" s="56">
        <v>44104</v>
      </c>
      <c r="I207" s="52" t="s">
        <v>59</v>
      </c>
      <c r="J207" s="20"/>
      <c r="K207" s="20"/>
      <c r="L207" s="20"/>
      <c r="M207" s="20"/>
      <c r="N207" s="20"/>
      <c r="O207" s="31"/>
      <c r="P207" s="29"/>
      <c r="Q207" s="20"/>
    </row>
    <row r="208" spans="1:17" ht="63" x14ac:dyDescent="0.25">
      <c r="A208" s="55" t="s">
        <v>133</v>
      </c>
      <c r="B208" s="25"/>
      <c r="C208" s="52" t="s">
        <v>118</v>
      </c>
      <c r="D208" s="52" t="s">
        <v>110</v>
      </c>
      <c r="E208" s="56">
        <v>89</v>
      </c>
      <c r="F208" s="56">
        <v>1</v>
      </c>
      <c r="G208" s="52" t="s">
        <v>47</v>
      </c>
      <c r="H208" s="56">
        <v>43040</v>
      </c>
      <c r="I208" s="52" t="s">
        <v>134</v>
      </c>
      <c r="J208" s="20"/>
      <c r="K208" s="20"/>
      <c r="L208" s="20"/>
      <c r="M208" s="20"/>
      <c r="N208" s="20"/>
      <c r="O208" s="31"/>
      <c r="P208" s="29"/>
      <c r="Q208" s="20"/>
    </row>
    <row r="209" spans="1:22" ht="47.25" x14ac:dyDescent="0.25">
      <c r="A209" s="55" t="s">
        <v>192</v>
      </c>
      <c r="B209" s="25"/>
      <c r="C209" s="52" t="s">
        <v>118</v>
      </c>
      <c r="D209" s="52" t="s">
        <v>110</v>
      </c>
      <c r="E209" s="56">
        <v>89</v>
      </c>
      <c r="F209" s="56">
        <v>1</v>
      </c>
      <c r="G209" s="52" t="s">
        <v>47</v>
      </c>
      <c r="H209" s="56">
        <v>76270</v>
      </c>
      <c r="I209" s="52"/>
      <c r="J209" s="20"/>
      <c r="K209" s="20"/>
      <c r="L209" s="20"/>
      <c r="M209" s="20"/>
      <c r="N209" s="20"/>
      <c r="O209" s="31"/>
      <c r="P209" s="29"/>
      <c r="Q209" s="20"/>
    </row>
    <row r="210" spans="1:22" ht="96" customHeight="1" x14ac:dyDescent="0.25">
      <c r="A210" s="55" t="s">
        <v>193</v>
      </c>
      <c r="B210" s="25"/>
      <c r="C210" s="52" t="s">
        <v>118</v>
      </c>
      <c r="D210" s="52" t="s">
        <v>110</v>
      </c>
      <c r="E210" s="56">
        <v>22</v>
      </c>
      <c r="F210" s="56">
        <v>1</v>
      </c>
      <c r="G210" s="52" t="s">
        <v>163</v>
      </c>
      <c r="H210" s="56" t="s">
        <v>187</v>
      </c>
      <c r="I210" s="52" t="s">
        <v>59</v>
      </c>
      <c r="J210" s="20"/>
      <c r="K210" s="20">
        <v>147</v>
      </c>
      <c r="L210" s="20"/>
      <c r="M210" s="20"/>
      <c r="N210" s="20"/>
      <c r="O210" s="31"/>
      <c r="P210" s="29"/>
      <c r="Q210" s="20"/>
    </row>
    <row r="211" spans="1:22" x14ac:dyDescent="0.25">
      <c r="A211" s="55" t="s">
        <v>194</v>
      </c>
      <c r="B211" s="25"/>
      <c r="C211" s="52" t="s">
        <v>163</v>
      </c>
      <c r="D211" s="52"/>
      <c r="E211" s="56"/>
      <c r="F211" s="56"/>
      <c r="G211" s="52"/>
      <c r="H211" s="56"/>
      <c r="I211" s="52"/>
      <c r="J211" s="20"/>
      <c r="K211" s="20">
        <f>K212</f>
        <v>0</v>
      </c>
      <c r="L211" s="20"/>
      <c r="M211" s="20"/>
      <c r="N211" s="20"/>
      <c r="O211" s="31"/>
      <c r="P211" s="29"/>
      <c r="Q211" s="20"/>
    </row>
    <row r="212" spans="1:22" ht="31.5" x14ac:dyDescent="0.25">
      <c r="A212" s="55" t="s">
        <v>165</v>
      </c>
      <c r="B212" s="25"/>
      <c r="C212" s="52" t="s">
        <v>163</v>
      </c>
      <c r="D212" s="52" t="s">
        <v>110</v>
      </c>
      <c r="E212" s="56"/>
      <c r="F212" s="56"/>
      <c r="G212" s="52"/>
      <c r="H212" s="56"/>
      <c r="I212" s="52"/>
      <c r="J212" s="20"/>
      <c r="K212" s="20">
        <f>K213</f>
        <v>0</v>
      </c>
      <c r="L212" s="20"/>
      <c r="M212" s="20"/>
      <c r="N212" s="20"/>
      <c r="O212" s="31"/>
      <c r="P212" s="29"/>
      <c r="Q212" s="20"/>
    </row>
    <row r="213" spans="1:22" ht="47.25" x14ac:dyDescent="0.25">
      <c r="A213" s="55" t="s">
        <v>44</v>
      </c>
      <c r="B213" s="25"/>
      <c r="C213" s="52" t="s">
        <v>163</v>
      </c>
      <c r="D213" s="52" t="s">
        <v>110</v>
      </c>
      <c r="E213" s="56">
        <v>89</v>
      </c>
      <c r="F213" s="56">
        <v>0</v>
      </c>
      <c r="G213" s="52"/>
      <c r="H213" s="56"/>
      <c r="I213" s="52"/>
      <c r="J213" s="20"/>
      <c r="K213" s="20">
        <f>K214</f>
        <v>0</v>
      </c>
      <c r="L213" s="20"/>
      <c r="M213" s="20"/>
      <c r="N213" s="20"/>
      <c r="O213" s="31"/>
      <c r="P213" s="29"/>
      <c r="Q213" s="20"/>
    </row>
    <row r="214" spans="1:22" ht="63" x14ac:dyDescent="0.25">
      <c r="A214" s="55" t="s">
        <v>45</v>
      </c>
      <c r="B214" s="25"/>
      <c r="C214" s="52" t="s">
        <v>163</v>
      </c>
      <c r="D214" s="52" t="s">
        <v>110</v>
      </c>
      <c r="E214" s="56">
        <v>89</v>
      </c>
      <c r="F214" s="56">
        <v>1</v>
      </c>
      <c r="G214" s="52"/>
      <c r="H214" s="56"/>
      <c r="I214" s="52"/>
      <c r="J214" s="20"/>
      <c r="K214" s="20">
        <f>K215</f>
        <v>0</v>
      </c>
      <c r="L214" s="20"/>
      <c r="M214" s="20"/>
      <c r="N214" s="20"/>
      <c r="O214" s="31"/>
      <c r="P214" s="29"/>
      <c r="Q214" s="20"/>
    </row>
    <row r="215" spans="1:22" ht="78.75" x14ac:dyDescent="0.25">
      <c r="A215" s="55" t="s">
        <v>195</v>
      </c>
      <c r="B215" s="25"/>
      <c r="C215" s="52" t="s">
        <v>163</v>
      </c>
      <c r="D215" s="52" t="s">
        <v>110</v>
      </c>
      <c r="E215" s="56">
        <v>89</v>
      </c>
      <c r="F215" s="56">
        <v>1</v>
      </c>
      <c r="G215" s="52" t="s">
        <v>47</v>
      </c>
      <c r="H215" s="56">
        <v>44106</v>
      </c>
      <c r="I215" s="52"/>
      <c r="J215" s="20"/>
      <c r="K215" s="20">
        <f>K216</f>
        <v>0</v>
      </c>
      <c r="L215" s="20"/>
      <c r="M215" s="20"/>
      <c r="N215" s="20"/>
      <c r="O215" s="31"/>
      <c r="P215" s="29"/>
      <c r="Q215" s="20"/>
    </row>
    <row r="216" spans="1:22" ht="47.25" x14ac:dyDescent="0.25">
      <c r="A216" s="55" t="s">
        <v>130</v>
      </c>
      <c r="B216" s="25"/>
      <c r="C216" s="52" t="s">
        <v>163</v>
      </c>
      <c r="D216" s="52" t="s">
        <v>110</v>
      </c>
      <c r="E216" s="56">
        <v>89</v>
      </c>
      <c r="F216" s="56">
        <v>1</v>
      </c>
      <c r="G216" s="52" t="s">
        <v>47</v>
      </c>
      <c r="H216" s="56">
        <v>44106</v>
      </c>
      <c r="I216" s="52" t="s">
        <v>59</v>
      </c>
      <c r="J216" s="20"/>
      <c r="K216" s="20"/>
      <c r="L216" s="20"/>
      <c r="M216" s="20"/>
      <c r="N216" s="20"/>
      <c r="O216" s="31"/>
      <c r="P216" s="29"/>
      <c r="Q216" s="20"/>
    </row>
    <row r="217" spans="1:22" x14ac:dyDescent="0.25">
      <c r="A217" s="55" t="s">
        <v>196</v>
      </c>
      <c r="B217" s="25">
        <v>915</v>
      </c>
      <c r="C217" s="19" t="s">
        <v>114</v>
      </c>
      <c r="D217" s="19"/>
      <c r="E217" s="56"/>
      <c r="F217" s="56"/>
      <c r="G217" s="52"/>
      <c r="H217" s="56"/>
      <c r="I217" s="19"/>
      <c r="J217" s="72"/>
      <c r="K217" s="72">
        <f>K218</f>
        <v>98</v>
      </c>
      <c r="L217" s="72"/>
      <c r="M217" s="72"/>
      <c r="N217" s="72"/>
      <c r="O217" s="73"/>
      <c r="P217" s="29"/>
      <c r="Q217" s="72"/>
      <c r="V217" s="49"/>
    </row>
    <row r="218" spans="1:22" x14ac:dyDescent="0.25">
      <c r="A218" s="55" t="s">
        <v>15</v>
      </c>
      <c r="B218" s="25">
        <v>915</v>
      </c>
      <c r="C218" s="19" t="s">
        <v>114</v>
      </c>
      <c r="D218" s="19" t="s">
        <v>14</v>
      </c>
      <c r="E218" s="56"/>
      <c r="F218" s="56"/>
      <c r="G218" s="52"/>
      <c r="H218" s="56"/>
      <c r="I218" s="19"/>
      <c r="J218" s="72"/>
      <c r="K218" s="72">
        <f>K219</f>
        <v>98</v>
      </c>
      <c r="L218" s="72"/>
      <c r="M218" s="72"/>
      <c r="N218" s="72"/>
      <c r="O218" s="73"/>
      <c r="P218" s="29"/>
      <c r="Q218" s="72"/>
      <c r="V218" s="49"/>
    </row>
    <row r="219" spans="1:22" ht="47.25" x14ac:dyDescent="0.25">
      <c r="A219" s="23" t="s">
        <v>44</v>
      </c>
      <c r="B219" s="25">
        <v>915</v>
      </c>
      <c r="C219" s="19" t="s">
        <v>114</v>
      </c>
      <c r="D219" s="19" t="s">
        <v>14</v>
      </c>
      <c r="E219" s="56">
        <v>89</v>
      </c>
      <c r="F219" s="56"/>
      <c r="G219" s="52"/>
      <c r="H219" s="19"/>
      <c r="I219" s="19"/>
      <c r="J219" s="72"/>
      <c r="K219" s="72">
        <f>K220</f>
        <v>98</v>
      </c>
      <c r="L219" s="72"/>
      <c r="M219" s="72"/>
      <c r="N219" s="72"/>
      <c r="O219" s="73"/>
      <c r="P219" s="29"/>
      <c r="Q219" s="72"/>
      <c r="V219" s="49"/>
    </row>
    <row r="220" spans="1:22" ht="63" x14ac:dyDescent="0.25">
      <c r="A220" s="23" t="s">
        <v>45</v>
      </c>
      <c r="B220" s="25">
        <v>915</v>
      </c>
      <c r="C220" s="19" t="s">
        <v>114</v>
      </c>
      <c r="D220" s="19" t="s">
        <v>14</v>
      </c>
      <c r="E220" s="56">
        <v>89</v>
      </c>
      <c r="F220" s="52" t="s">
        <v>23</v>
      </c>
      <c r="G220" s="52"/>
      <c r="H220" s="19"/>
      <c r="I220" s="19"/>
      <c r="J220" s="72"/>
      <c r="K220" s="72">
        <f>K221</f>
        <v>98</v>
      </c>
      <c r="L220" s="72"/>
      <c r="M220" s="72"/>
      <c r="N220" s="72"/>
      <c r="O220" s="73"/>
      <c r="P220" s="29"/>
      <c r="Q220" s="72"/>
      <c r="V220" s="49"/>
    </row>
    <row r="221" spans="1:22" ht="31.5" x14ac:dyDescent="0.25">
      <c r="A221" s="23" t="s">
        <v>197</v>
      </c>
      <c r="B221" s="25">
        <v>915</v>
      </c>
      <c r="C221" s="19" t="s">
        <v>114</v>
      </c>
      <c r="D221" s="19" t="s">
        <v>14</v>
      </c>
      <c r="E221" s="56">
        <v>89</v>
      </c>
      <c r="F221" s="52" t="s">
        <v>23</v>
      </c>
      <c r="G221" s="52" t="s">
        <v>47</v>
      </c>
      <c r="H221" s="19" t="s">
        <v>198</v>
      </c>
      <c r="I221" s="19"/>
      <c r="J221" s="72"/>
      <c r="K221" s="72">
        <f>K222</f>
        <v>98</v>
      </c>
      <c r="L221" s="72"/>
      <c r="M221" s="72"/>
      <c r="N221" s="72"/>
      <c r="O221" s="73"/>
      <c r="P221" s="29"/>
      <c r="Q221" s="72"/>
      <c r="V221" s="49"/>
    </row>
    <row r="222" spans="1:22" ht="31.5" x14ac:dyDescent="0.25">
      <c r="A222" s="55" t="s">
        <v>199</v>
      </c>
      <c r="B222" s="25">
        <v>915</v>
      </c>
      <c r="C222" s="19" t="s">
        <v>114</v>
      </c>
      <c r="D222" s="19" t="s">
        <v>14</v>
      </c>
      <c r="E222" s="56">
        <v>89</v>
      </c>
      <c r="F222" s="19" t="s">
        <v>23</v>
      </c>
      <c r="G222" s="19" t="s">
        <v>47</v>
      </c>
      <c r="H222" s="19" t="s">
        <v>198</v>
      </c>
      <c r="I222" s="19" t="s">
        <v>200</v>
      </c>
      <c r="J222" s="72" t="e">
        <f>#REF!</f>
        <v>#REF!</v>
      </c>
      <c r="K222" s="74">
        <v>98</v>
      </c>
      <c r="L222" s="72" t="e">
        <f>#REF!</f>
        <v>#REF!</v>
      </c>
      <c r="M222" s="72" t="e">
        <f>#REF!</f>
        <v>#REF!</v>
      </c>
      <c r="N222" s="72" t="e">
        <f>#REF!</f>
        <v>#REF!</v>
      </c>
      <c r="O222" s="73" t="e">
        <f>#REF!-O223</f>
        <v>#REF!</v>
      </c>
      <c r="P222" s="29" t="e">
        <f t="shared" ref="P222:P231" si="8">K222-O222</f>
        <v>#REF!</v>
      </c>
      <c r="Q222" s="72">
        <v>101.9</v>
      </c>
    </row>
    <row r="223" spans="1:22" ht="31.5" hidden="1" x14ac:dyDescent="0.25">
      <c r="A223" s="55" t="s">
        <v>39</v>
      </c>
      <c r="B223" s="55"/>
      <c r="C223" s="52" t="s">
        <v>201</v>
      </c>
      <c r="D223" s="52" t="s">
        <v>14</v>
      </c>
      <c r="E223" s="56"/>
      <c r="F223" s="56"/>
      <c r="G223" s="52"/>
      <c r="H223" s="56"/>
      <c r="I223" s="52"/>
      <c r="J223" s="20" t="e">
        <f>#REF!</f>
        <v>#REF!</v>
      </c>
      <c r="K223" s="20"/>
      <c r="L223" s="20" t="e">
        <f>#REF!</f>
        <v>#REF!</v>
      </c>
      <c r="M223" s="20" t="e">
        <f>#REF!</f>
        <v>#REF!</v>
      </c>
      <c r="N223" s="20" t="e">
        <f>#REF!</f>
        <v>#REF!</v>
      </c>
      <c r="O223" s="31"/>
      <c r="P223" s="29">
        <f t="shared" si="8"/>
        <v>0</v>
      </c>
      <c r="Q223" s="20"/>
    </row>
    <row r="224" spans="1:22" ht="31.5" hidden="1" x14ac:dyDescent="0.25">
      <c r="A224" s="55" t="s">
        <v>202</v>
      </c>
      <c r="B224" s="55"/>
      <c r="C224" s="52" t="s">
        <v>201</v>
      </c>
      <c r="D224" s="52" t="s">
        <v>37</v>
      </c>
      <c r="E224" s="56"/>
      <c r="F224" s="56"/>
      <c r="G224" s="52"/>
      <c r="H224" s="56"/>
      <c r="I224" s="52"/>
      <c r="J224" s="20"/>
      <c r="K224" s="20"/>
      <c r="L224" s="20"/>
      <c r="M224" s="20"/>
      <c r="N224" s="20"/>
      <c r="O224" s="31">
        <v>50</v>
      </c>
      <c r="P224" s="29">
        <f t="shared" si="8"/>
        <v>-50</v>
      </c>
      <c r="Q224" s="20">
        <v>50</v>
      </c>
    </row>
    <row r="225" spans="1:18" ht="94.5" hidden="1" x14ac:dyDescent="0.25">
      <c r="A225" s="55" t="s">
        <v>203</v>
      </c>
      <c r="B225" s="55"/>
      <c r="C225" s="52" t="s">
        <v>201</v>
      </c>
      <c r="D225" s="52" t="s">
        <v>37</v>
      </c>
      <c r="E225" s="56"/>
      <c r="F225" s="56"/>
      <c r="G225" s="52"/>
      <c r="H225" s="56"/>
      <c r="I225" s="52"/>
      <c r="J225" s="20"/>
      <c r="K225" s="20"/>
      <c r="L225" s="20"/>
      <c r="M225" s="20"/>
      <c r="N225" s="20"/>
      <c r="O225" s="31">
        <v>50</v>
      </c>
      <c r="P225" s="29">
        <f t="shared" si="8"/>
        <v>-50</v>
      </c>
      <c r="Q225" s="20">
        <v>50</v>
      </c>
    </row>
    <row r="226" spans="1:18" ht="31.5" hidden="1" x14ac:dyDescent="0.25">
      <c r="A226" s="55" t="s">
        <v>204</v>
      </c>
      <c r="B226" s="55"/>
      <c r="C226" s="52" t="s">
        <v>201</v>
      </c>
      <c r="D226" s="52" t="s">
        <v>37</v>
      </c>
      <c r="E226" s="56"/>
      <c r="F226" s="56"/>
      <c r="G226" s="52"/>
      <c r="H226" s="56"/>
      <c r="I226" s="52" t="s">
        <v>205</v>
      </c>
      <c r="J226" s="20"/>
      <c r="K226" s="20"/>
      <c r="L226" s="20"/>
      <c r="M226" s="20"/>
      <c r="N226" s="20"/>
      <c r="O226" s="31">
        <v>50</v>
      </c>
      <c r="P226" s="29">
        <f t="shared" si="8"/>
        <v>-50</v>
      </c>
      <c r="Q226" s="20">
        <v>50</v>
      </c>
    </row>
    <row r="227" spans="1:18" ht="31.5" hidden="1" x14ac:dyDescent="0.25">
      <c r="A227" s="55" t="s">
        <v>174</v>
      </c>
      <c r="B227" s="55"/>
      <c r="C227" s="19" t="s">
        <v>201</v>
      </c>
      <c r="D227" s="19" t="s">
        <v>14</v>
      </c>
      <c r="E227" s="19"/>
      <c r="F227" s="19"/>
      <c r="G227" s="19"/>
      <c r="H227" s="19"/>
      <c r="I227" s="19" t="s">
        <v>175</v>
      </c>
      <c r="J227" s="72" t="e">
        <f>#REF!</f>
        <v>#REF!</v>
      </c>
      <c r="K227" s="72"/>
      <c r="L227" s="72" t="e">
        <f>#REF!</f>
        <v>#REF!</v>
      </c>
      <c r="M227" s="72" t="e">
        <f>#REF!</f>
        <v>#REF!</v>
      </c>
      <c r="N227" s="72" t="e">
        <f>#REF!</f>
        <v>#REF!</v>
      </c>
      <c r="O227" s="73" t="e">
        <f>O225-O231</f>
        <v>#REF!</v>
      </c>
      <c r="P227" s="29" t="e">
        <f t="shared" si="8"/>
        <v>#REF!</v>
      </c>
      <c r="Q227" s="72">
        <v>101.9</v>
      </c>
    </row>
    <row r="228" spans="1:18" x14ac:dyDescent="0.25">
      <c r="A228" s="55"/>
      <c r="B228" s="55"/>
      <c r="C228" s="19"/>
      <c r="D228" s="19"/>
      <c r="E228" s="19"/>
      <c r="F228" s="19"/>
      <c r="G228" s="19"/>
      <c r="H228" s="19"/>
      <c r="I228" s="19"/>
      <c r="J228" s="72"/>
      <c r="K228" s="72"/>
      <c r="L228" s="72"/>
      <c r="M228" s="72"/>
      <c r="N228" s="72"/>
      <c r="O228" s="73"/>
      <c r="P228" s="29"/>
      <c r="Q228" s="72"/>
    </row>
    <row r="229" spans="1:18" x14ac:dyDescent="0.25">
      <c r="A229" s="55"/>
      <c r="B229" s="55"/>
      <c r="C229" s="19"/>
      <c r="D229" s="19"/>
      <c r="E229" s="19"/>
      <c r="F229" s="19"/>
      <c r="G229" s="19"/>
      <c r="H229" s="19"/>
      <c r="I229" s="19"/>
      <c r="J229" s="72"/>
      <c r="K229" s="72"/>
      <c r="L229" s="72"/>
      <c r="M229" s="72"/>
      <c r="N229" s="72"/>
      <c r="O229" s="73"/>
      <c r="P229" s="29"/>
      <c r="Q229" s="72"/>
    </row>
    <row r="230" spans="1:18" x14ac:dyDescent="0.25">
      <c r="A230" s="55" t="s">
        <v>206</v>
      </c>
      <c r="B230" s="55"/>
      <c r="C230" s="19" t="s">
        <v>90</v>
      </c>
      <c r="D230" s="19" t="s">
        <v>14</v>
      </c>
      <c r="E230" s="19" t="s">
        <v>32</v>
      </c>
      <c r="F230" s="19" t="s">
        <v>23</v>
      </c>
      <c r="G230" s="19" t="s">
        <v>47</v>
      </c>
      <c r="H230" s="19" t="s">
        <v>207</v>
      </c>
      <c r="I230" s="19" t="s">
        <v>208</v>
      </c>
      <c r="J230" s="72"/>
      <c r="K230" s="72"/>
      <c r="L230" s="72"/>
      <c r="M230" s="72"/>
      <c r="N230" s="72"/>
      <c r="O230" s="73"/>
      <c r="P230" s="29"/>
      <c r="Q230" s="72"/>
    </row>
    <row r="231" spans="1:18" x14ac:dyDescent="0.25">
      <c r="A231" s="68" t="s">
        <v>209</v>
      </c>
      <c r="B231" s="68"/>
      <c r="C231" s="75"/>
      <c r="D231" s="75"/>
      <c r="E231" s="75"/>
      <c r="F231" s="75"/>
      <c r="G231" s="76"/>
      <c r="H231" s="75"/>
      <c r="I231" s="75"/>
      <c r="J231" s="77" t="e">
        <f>#REF!+#REF!</f>
        <v>#REF!</v>
      </c>
      <c r="K231" s="77">
        <f>K10+K90+K120+K137+K217+K112+K230+K211+K210</f>
        <v>2287.3999999999996</v>
      </c>
      <c r="L231" s="78" t="e">
        <f>#REF!</f>
        <v>#REF!</v>
      </c>
      <c r="M231" s="78" t="e">
        <f>#REF!</f>
        <v>#REF!</v>
      </c>
      <c r="N231" s="78" t="e">
        <f>#REF!+#REF!</f>
        <v>#REF!</v>
      </c>
      <c r="O231" s="79" t="e">
        <f>#REF!+O177+O137+O102+#REF!+O7+O90+O225</f>
        <v>#REF!</v>
      </c>
      <c r="P231" s="29" t="e">
        <f t="shared" si="8"/>
        <v>#REF!</v>
      </c>
      <c r="Q231" s="78" t="e">
        <f>#REF!+Q177+Q137+Q102+#REF!+Q7+Q90+Q225</f>
        <v>#REF!</v>
      </c>
    </row>
    <row r="232" spans="1:18" x14ac:dyDescent="0.25">
      <c r="K232" s="47"/>
    </row>
    <row r="233" spans="1:18" x14ac:dyDescent="0.25">
      <c r="K233" s="49"/>
    </row>
    <row r="234" spans="1:18" x14ac:dyDescent="0.25">
      <c r="K234" s="80"/>
      <c r="L234" s="81"/>
      <c r="M234" s="81"/>
      <c r="N234" s="81"/>
      <c r="O234" s="81"/>
      <c r="P234" s="81"/>
      <c r="Q234" s="81"/>
      <c r="R234" s="81"/>
    </row>
  </sheetData>
  <mergeCells count="5">
    <mergeCell ref="D1:K1"/>
    <mergeCell ref="D2:K2"/>
    <mergeCell ref="C3:K3"/>
    <mergeCell ref="A4:K4"/>
    <mergeCell ref="E6:H6"/>
  </mergeCells>
  <conditionalFormatting sqref="I8:I9 P27:P31 K7:K9 C7:D9 A108:A119 A121:A136 Q7:Q26 C32:J32 C27:N31 P51:P53 E51:N53 C33:I50 K32:O50 Q32:Q50 A9:A106 C10:O26 S11:W20 R27:V31 R51:V53 A185:A230 A141:A183 Q54:Q230 E54:O230 C51:D230 B10:B230">
    <cfRule type="expression" dxfId="25" priority="1" stopIfTrue="1">
      <formula>$D7=""</formula>
    </cfRule>
    <cfRule type="expression" dxfId="24" priority="2" stopIfTrue="1">
      <formula>#REF!&lt;&gt;""</formula>
    </cfRule>
  </conditionalFormatting>
  <conditionalFormatting sqref="A184">
    <cfRule type="expression" dxfId="23" priority="3" stopIfTrue="1">
      <formula>$I184=""</formula>
    </cfRule>
    <cfRule type="expression" dxfId="22" priority="4" stopIfTrue="1">
      <formula>#REF!&lt;&gt;""</formula>
    </cfRule>
    <cfRule type="expression" dxfId="21" priority="5" stopIfTrue="1">
      <formula>AND($J184="",$I184&lt;&gt;"")</formula>
    </cfRule>
  </conditionalFormatting>
  <conditionalFormatting sqref="A137:A140 Q231 B9 A231:O231 A107 J33:J50">
    <cfRule type="expression" dxfId="20" priority="6" stopIfTrue="1">
      <formula>$I9=""</formula>
    </cfRule>
    <cfRule type="expression" dxfId="19" priority="7" stopIfTrue="1">
      <formula>$L9&lt;&gt;""</formula>
    </cfRule>
    <cfRule type="expression" dxfId="18" priority="8" stopIfTrue="1">
      <formula>AND($J9="",$I9&lt;&gt;"")</formula>
    </cfRule>
  </conditionalFormatting>
  <pageMargins left="0.75" right="0.75" top="1" bottom="1" header="0.5" footer="0.5"/>
  <pageSetup paperSize="9" scale="8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231"/>
  <sheetViews>
    <sheetView topLeftCell="A216" workbookViewId="0">
      <selection activeCell="D12" sqref="D12"/>
    </sheetView>
  </sheetViews>
  <sheetFormatPr defaultRowHeight="15.75" x14ac:dyDescent="0.25"/>
  <cols>
    <col min="1" max="1" width="40.7109375" style="3" customWidth="1"/>
    <col min="2" max="2" width="6.140625" style="3" customWidth="1"/>
    <col min="3" max="3" width="5.85546875" style="3" customWidth="1"/>
    <col min="4" max="4" width="6" style="3" customWidth="1"/>
    <col min="5" max="5" width="4.85546875" style="3" customWidth="1"/>
    <col min="6" max="6" width="3.85546875" style="3" customWidth="1"/>
    <col min="7" max="7" width="3.85546875" style="9" customWidth="1"/>
    <col min="8" max="8" width="6.7109375" style="3" customWidth="1"/>
    <col min="9" max="9" width="5.85546875" style="3" customWidth="1"/>
    <col min="10" max="10" width="6.7109375" style="3" hidden="1" customWidth="1"/>
    <col min="11" max="11" width="10.28515625" style="4" customWidth="1"/>
    <col min="12" max="14" width="9.140625" style="3" hidden="1" customWidth="1"/>
    <col min="15" max="18" width="0" style="3" hidden="1" customWidth="1"/>
    <col min="19" max="16384" width="9.140625" style="3"/>
  </cols>
  <sheetData>
    <row r="1" spans="1:34" ht="14.25" customHeight="1" x14ac:dyDescent="0.25">
      <c r="A1" s="1"/>
      <c r="B1" s="1"/>
      <c r="C1" s="1"/>
      <c r="D1" s="2" t="s">
        <v>210</v>
      </c>
      <c r="E1" s="2"/>
      <c r="F1" s="2"/>
      <c r="G1" s="2"/>
      <c r="H1" s="2"/>
      <c r="I1" s="2"/>
      <c r="J1" s="2"/>
      <c r="K1" s="2"/>
    </row>
    <row r="2" spans="1:34" ht="103.5" customHeight="1" x14ac:dyDescent="0.25">
      <c r="A2" s="4"/>
      <c r="B2" s="1"/>
      <c r="C2" s="1"/>
      <c r="D2" s="5" t="s">
        <v>211</v>
      </c>
      <c r="E2" s="5"/>
      <c r="F2" s="5"/>
      <c r="G2" s="5"/>
      <c r="H2" s="5"/>
      <c r="I2" s="5"/>
      <c r="J2" s="5"/>
      <c r="K2" s="5"/>
    </row>
    <row r="3" spans="1:34" ht="17.25" customHeight="1" x14ac:dyDescent="0.25">
      <c r="A3" s="6"/>
      <c r="B3" s="6"/>
      <c r="C3" s="7"/>
      <c r="D3" s="7"/>
      <c r="E3" s="7"/>
      <c r="F3" s="7"/>
      <c r="G3" s="7"/>
      <c r="H3" s="7"/>
      <c r="I3" s="7"/>
      <c r="J3" s="7"/>
      <c r="K3" s="7"/>
    </row>
    <row r="4" spans="1:34" ht="33.75" customHeight="1" x14ac:dyDescent="0.25">
      <c r="A4" s="8" t="s">
        <v>212</v>
      </c>
      <c r="B4" s="8"/>
      <c r="C4" s="8"/>
      <c r="D4" s="8"/>
      <c r="E4" s="8"/>
      <c r="F4" s="8"/>
      <c r="G4" s="8"/>
      <c r="H4" s="8"/>
      <c r="I4" s="8"/>
      <c r="J4" s="8"/>
      <c r="K4" s="8"/>
    </row>
    <row r="5" spans="1:34" x14ac:dyDescent="0.25">
      <c r="K5" s="82"/>
      <c r="L5" s="10"/>
      <c r="M5" s="10"/>
      <c r="N5" s="10"/>
      <c r="O5" s="10"/>
      <c r="P5" s="10"/>
      <c r="Q5" s="10"/>
      <c r="R5" s="10"/>
    </row>
    <row r="6" spans="1:34" x14ac:dyDescent="0.25">
      <c r="A6" s="11" t="s">
        <v>3</v>
      </c>
      <c r="B6" s="11" t="s">
        <v>4</v>
      </c>
      <c r="C6" s="12" t="s">
        <v>5</v>
      </c>
      <c r="D6" s="12" t="s">
        <v>6</v>
      </c>
      <c r="E6" s="13" t="s">
        <v>7</v>
      </c>
      <c r="F6" s="14"/>
      <c r="G6" s="14"/>
      <c r="H6" s="15"/>
      <c r="I6" s="12" t="s">
        <v>8</v>
      </c>
      <c r="J6" s="12" t="s">
        <v>9</v>
      </c>
      <c r="K6" s="12" t="s">
        <v>10</v>
      </c>
      <c r="L6" s="16"/>
      <c r="M6" s="16"/>
      <c r="N6" s="16"/>
      <c r="O6" s="17"/>
      <c r="Q6" s="12"/>
    </row>
    <row r="7" spans="1:34" ht="15.75" hidden="1" customHeight="1" x14ac:dyDescent="0.25">
      <c r="A7" s="18" t="s">
        <v>13</v>
      </c>
      <c r="B7" s="18"/>
      <c r="C7" s="19" t="s">
        <v>14</v>
      </c>
      <c r="D7" s="19" t="s">
        <v>14</v>
      </c>
      <c r="E7" s="12"/>
      <c r="F7" s="12"/>
      <c r="G7" s="19"/>
      <c r="H7" s="12"/>
      <c r="I7" s="12"/>
      <c r="J7" s="12"/>
      <c r="K7" s="20"/>
      <c r="L7" s="16"/>
      <c r="M7" s="16"/>
      <c r="N7" s="16"/>
      <c r="O7" s="17"/>
      <c r="Q7" s="20"/>
    </row>
    <row r="8" spans="1:34" ht="15.75" hidden="1" customHeight="1" x14ac:dyDescent="0.25">
      <c r="A8" s="18" t="s">
        <v>15</v>
      </c>
      <c r="B8" s="18"/>
      <c r="C8" s="19" t="s">
        <v>14</v>
      </c>
      <c r="D8" s="19" t="s">
        <v>14</v>
      </c>
      <c r="E8" s="12"/>
      <c r="F8" s="12"/>
      <c r="G8" s="19"/>
      <c r="H8" s="12"/>
      <c r="I8" s="19" t="s">
        <v>16</v>
      </c>
      <c r="J8" s="12"/>
      <c r="K8" s="21"/>
      <c r="L8" s="16"/>
      <c r="M8" s="16"/>
      <c r="N8" s="16"/>
      <c r="O8" s="17"/>
      <c r="Q8" s="22"/>
    </row>
    <row r="9" spans="1:34" ht="31.5" x14ac:dyDescent="0.25">
      <c r="A9" s="23" t="s">
        <v>17</v>
      </c>
      <c r="B9" s="24">
        <v>926</v>
      </c>
      <c r="C9" s="19"/>
      <c r="D9" s="19"/>
      <c r="E9" s="12"/>
      <c r="F9" s="12"/>
      <c r="G9" s="19"/>
      <c r="H9" s="12"/>
      <c r="I9" s="19"/>
      <c r="J9" s="12"/>
      <c r="K9" s="21"/>
      <c r="L9" s="16"/>
      <c r="M9" s="16"/>
      <c r="N9" s="16"/>
      <c r="O9" s="17"/>
      <c r="Q9" s="22"/>
    </row>
    <row r="10" spans="1:34" x14ac:dyDescent="0.25">
      <c r="A10" s="23" t="s">
        <v>18</v>
      </c>
      <c r="B10" s="25">
        <v>926</v>
      </c>
      <c r="C10" s="19" t="s">
        <v>14</v>
      </c>
      <c r="D10" s="19"/>
      <c r="E10" s="19"/>
      <c r="F10" s="19"/>
      <c r="G10" s="19"/>
      <c r="H10" s="19"/>
      <c r="I10" s="19"/>
      <c r="J10" s="26">
        <f>J11</f>
        <v>0</v>
      </c>
      <c r="K10" s="20">
        <f>K11+K33+K68+K77+K63</f>
        <v>1241.6999999999998</v>
      </c>
      <c r="L10" s="27"/>
      <c r="M10" s="27"/>
      <c r="N10" s="27"/>
      <c r="O10" s="28"/>
      <c r="P10" s="29"/>
      <c r="Q10" s="30"/>
      <c r="R10" s="29"/>
    </row>
    <row r="11" spans="1:34" ht="47.25" x14ac:dyDescent="0.25">
      <c r="A11" s="25" t="s">
        <v>19</v>
      </c>
      <c r="B11" s="25">
        <v>926</v>
      </c>
      <c r="C11" s="19" t="s">
        <v>14</v>
      </c>
      <c r="D11" s="19" t="s">
        <v>20</v>
      </c>
      <c r="E11" s="19"/>
      <c r="F11" s="19"/>
      <c r="G11" s="19"/>
      <c r="H11" s="19"/>
      <c r="I11" s="19"/>
      <c r="J11" s="20">
        <f>J20</f>
        <v>0</v>
      </c>
      <c r="K11" s="20">
        <f>K12+K27</f>
        <v>184.10000000000002</v>
      </c>
      <c r="L11" s="26"/>
      <c r="M11" s="26"/>
      <c r="N11" s="26"/>
      <c r="O11" s="31"/>
      <c r="P11" s="29"/>
      <c r="Q11" s="20"/>
      <c r="R11" s="29"/>
      <c r="S11" s="32"/>
      <c r="T11" s="32"/>
      <c r="U11" s="32"/>
      <c r="V11" s="33"/>
      <c r="W11" s="34"/>
      <c r="X11" s="35"/>
      <c r="Y11" s="35"/>
      <c r="Z11" s="35"/>
      <c r="AA11" s="35"/>
      <c r="AB11" s="35"/>
      <c r="AC11" s="35"/>
      <c r="AD11" s="35"/>
      <c r="AE11" s="35"/>
      <c r="AF11" s="35"/>
      <c r="AG11" s="35"/>
      <c r="AH11" s="35"/>
    </row>
    <row r="12" spans="1:34" ht="126" x14ac:dyDescent="0.25">
      <c r="A12" s="23" t="s">
        <v>21</v>
      </c>
      <c r="B12" s="25">
        <v>926</v>
      </c>
      <c r="C12" s="19" t="s">
        <v>14</v>
      </c>
      <c r="D12" s="19" t="s">
        <v>20</v>
      </c>
      <c r="E12" s="19" t="s">
        <v>14</v>
      </c>
      <c r="F12" s="19" t="s">
        <v>22</v>
      </c>
      <c r="G12" s="19"/>
      <c r="H12" s="19"/>
      <c r="I12" s="19"/>
      <c r="J12" s="20"/>
      <c r="K12" s="20">
        <f>K13</f>
        <v>184.10000000000002</v>
      </c>
      <c r="L12" s="26"/>
      <c r="M12" s="26"/>
      <c r="N12" s="26"/>
      <c r="O12" s="31"/>
      <c r="P12" s="29"/>
      <c r="Q12" s="20"/>
      <c r="R12" s="29"/>
      <c r="S12" s="32"/>
      <c r="T12" s="32"/>
      <c r="U12" s="32"/>
      <c r="V12" s="33"/>
      <c r="W12" s="34"/>
      <c r="X12" s="35"/>
      <c r="Y12" s="35"/>
      <c r="Z12" s="35"/>
      <c r="AA12" s="35"/>
      <c r="AB12" s="35"/>
      <c r="AC12" s="35"/>
      <c r="AD12" s="35"/>
      <c r="AE12" s="35"/>
      <c r="AF12" s="35"/>
      <c r="AG12" s="35"/>
      <c r="AH12" s="35"/>
    </row>
    <row r="13" spans="1:34" ht="47.25" x14ac:dyDescent="0.25">
      <c r="A13" s="23" t="s">
        <v>53</v>
      </c>
      <c r="B13" s="25">
        <v>926</v>
      </c>
      <c r="C13" s="19" t="s">
        <v>14</v>
      </c>
      <c r="D13" s="19" t="s">
        <v>20</v>
      </c>
      <c r="E13" s="19" t="s">
        <v>14</v>
      </c>
      <c r="F13" s="19" t="s">
        <v>23</v>
      </c>
      <c r="G13" s="19"/>
      <c r="H13" s="19"/>
      <c r="I13" s="19"/>
      <c r="J13" s="20"/>
      <c r="K13" s="20">
        <f>K14</f>
        <v>184.10000000000002</v>
      </c>
      <c r="L13" s="26"/>
      <c r="M13" s="26"/>
      <c r="N13" s="26"/>
      <c r="O13" s="31"/>
      <c r="P13" s="29"/>
      <c r="Q13" s="20"/>
      <c r="R13" s="29"/>
      <c r="S13" s="32"/>
      <c r="T13" s="32"/>
      <c r="U13" s="32"/>
      <c r="V13" s="33"/>
      <c r="W13" s="34"/>
      <c r="X13" s="35"/>
      <c r="Y13" s="35"/>
      <c r="Z13" s="35"/>
      <c r="AA13" s="35"/>
      <c r="AB13" s="35"/>
      <c r="AC13" s="35"/>
      <c r="AD13" s="35"/>
      <c r="AE13" s="35"/>
      <c r="AF13" s="35"/>
      <c r="AG13" s="35"/>
      <c r="AH13" s="35"/>
    </row>
    <row r="14" spans="1:34" ht="52.5" customHeight="1" x14ac:dyDescent="0.25">
      <c r="A14" s="23" t="s">
        <v>24</v>
      </c>
      <c r="B14" s="25">
        <v>926</v>
      </c>
      <c r="C14" s="19" t="s">
        <v>14</v>
      </c>
      <c r="D14" s="19" t="s">
        <v>20</v>
      </c>
      <c r="E14" s="19" t="s">
        <v>14</v>
      </c>
      <c r="F14" s="19" t="s">
        <v>23</v>
      </c>
      <c r="G14" s="19" t="s">
        <v>14</v>
      </c>
      <c r="H14" s="19"/>
      <c r="I14" s="19"/>
      <c r="J14" s="20"/>
      <c r="K14" s="20">
        <f>K15+K24</f>
        <v>184.10000000000002</v>
      </c>
      <c r="L14" s="26"/>
      <c r="M14" s="26"/>
      <c r="N14" s="26"/>
      <c r="O14" s="31"/>
      <c r="P14" s="29"/>
      <c r="Q14" s="20"/>
      <c r="R14" s="29"/>
      <c r="S14" s="32"/>
      <c r="T14" s="32"/>
      <c r="U14" s="32"/>
      <c r="V14" s="33"/>
      <c r="W14" s="34"/>
      <c r="X14" s="35"/>
      <c r="Y14" s="35"/>
      <c r="Z14" s="35"/>
      <c r="AA14" s="35"/>
      <c r="AB14" s="35"/>
      <c r="AC14" s="35"/>
      <c r="AD14" s="35"/>
      <c r="AE14" s="35"/>
      <c r="AF14" s="35"/>
      <c r="AG14" s="35"/>
      <c r="AH14" s="35"/>
    </row>
    <row r="15" spans="1:34" ht="31.5" x14ac:dyDescent="0.25">
      <c r="A15" s="23" t="s">
        <v>25</v>
      </c>
      <c r="B15" s="25">
        <v>926</v>
      </c>
      <c r="C15" s="19" t="s">
        <v>14</v>
      </c>
      <c r="D15" s="19" t="s">
        <v>20</v>
      </c>
      <c r="E15" s="19" t="s">
        <v>14</v>
      </c>
      <c r="F15" s="19" t="s">
        <v>23</v>
      </c>
      <c r="G15" s="19" t="s">
        <v>14</v>
      </c>
      <c r="H15" s="19" t="s">
        <v>26</v>
      </c>
      <c r="I15" s="19"/>
      <c r="J15" s="20"/>
      <c r="K15" s="20">
        <f>K16</f>
        <v>184.10000000000002</v>
      </c>
      <c r="L15" s="26"/>
      <c r="M15" s="26"/>
      <c r="N15" s="26"/>
      <c r="O15" s="31"/>
      <c r="P15" s="29"/>
      <c r="Q15" s="20"/>
      <c r="R15" s="29"/>
      <c r="S15" s="32"/>
      <c r="T15" s="32"/>
      <c r="U15" s="32"/>
      <c r="V15" s="33"/>
      <c r="W15" s="34"/>
      <c r="X15" s="35"/>
      <c r="Y15" s="35"/>
      <c r="Z15" s="35"/>
      <c r="AA15" s="35"/>
      <c r="AB15" s="35"/>
      <c r="AC15" s="35"/>
      <c r="AD15" s="35"/>
      <c r="AE15" s="35"/>
      <c r="AF15" s="35"/>
      <c r="AG15" s="35"/>
      <c r="AH15" s="35"/>
    </row>
    <row r="16" spans="1:34" ht="63" x14ac:dyDescent="0.25">
      <c r="A16" s="23" t="s">
        <v>27</v>
      </c>
      <c r="B16" s="25">
        <v>926</v>
      </c>
      <c r="C16" s="19" t="s">
        <v>14</v>
      </c>
      <c r="D16" s="19" t="s">
        <v>20</v>
      </c>
      <c r="E16" s="19" t="s">
        <v>14</v>
      </c>
      <c r="F16" s="19" t="s">
        <v>23</v>
      </c>
      <c r="G16" s="19" t="s">
        <v>14</v>
      </c>
      <c r="H16" s="19" t="s">
        <v>28</v>
      </c>
      <c r="I16" s="19"/>
      <c r="J16" s="20"/>
      <c r="K16" s="20">
        <f>K17+K23</f>
        <v>184.10000000000002</v>
      </c>
      <c r="L16" s="26"/>
      <c r="M16" s="26"/>
      <c r="N16" s="26"/>
      <c r="O16" s="31"/>
      <c r="P16" s="29"/>
      <c r="Q16" s="20"/>
      <c r="R16" s="29"/>
      <c r="S16" s="32"/>
      <c r="T16" s="32"/>
      <c r="U16" s="32"/>
      <c r="V16" s="33"/>
      <c r="W16" s="34"/>
      <c r="X16" s="35"/>
      <c r="Y16" s="35"/>
      <c r="Z16" s="35"/>
      <c r="AA16" s="35"/>
      <c r="AB16" s="35"/>
      <c r="AC16" s="35"/>
      <c r="AD16" s="35"/>
      <c r="AE16" s="35"/>
      <c r="AF16" s="35"/>
      <c r="AG16" s="35"/>
      <c r="AH16" s="35"/>
    </row>
    <row r="17" spans="1:34" ht="31.5" x14ac:dyDescent="0.25">
      <c r="A17" s="25" t="s">
        <v>29</v>
      </c>
      <c r="B17" s="25">
        <v>926</v>
      </c>
      <c r="C17" s="19" t="s">
        <v>14</v>
      </c>
      <c r="D17" s="19" t="s">
        <v>20</v>
      </c>
      <c r="E17" s="19" t="s">
        <v>14</v>
      </c>
      <c r="F17" s="19" t="s">
        <v>23</v>
      </c>
      <c r="G17" s="19" t="s">
        <v>14</v>
      </c>
      <c r="H17" s="19" t="s">
        <v>28</v>
      </c>
      <c r="I17" s="19" t="s">
        <v>30</v>
      </c>
      <c r="J17" s="20"/>
      <c r="K17" s="36">
        <v>148.80000000000001</v>
      </c>
      <c r="L17" s="26"/>
      <c r="M17" s="26"/>
      <c r="N17" s="26"/>
      <c r="O17" s="31"/>
      <c r="P17" s="29"/>
      <c r="Q17" s="20"/>
      <c r="R17" s="29"/>
      <c r="S17" s="32"/>
      <c r="T17" s="32"/>
      <c r="U17" s="32"/>
      <c r="V17" s="33"/>
      <c r="W17" s="34"/>
      <c r="X17" s="35"/>
      <c r="Y17" s="35"/>
      <c r="Z17" s="35"/>
      <c r="AA17" s="35"/>
      <c r="AB17" s="35"/>
      <c r="AC17" s="35"/>
      <c r="AD17" s="35"/>
      <c r="AE17" s="35"/>
      <c r="AF17" s="35"/>
      <c r="AG17" s="35"/>
      <c r="AH17" s="35"/>
    </row>
    <row r="18" spans="1:34" ht="15.75" hidden="1" customHeight="1" x14ac:dyDescent="0.25">
      <c r="A18" s="25" t="s">
        <v>31</v>
      </c>
      <c r="B18" s="25">
        <v>915</v>
      </c>
      <c r="C18" s="19" t="s">
        <v>14</v>
      </c>
      <c r="D18" s="19" t="s">
        <v>20</v>
      </c>
      <c r="E18" s="19" t="s">
        <v>32</v>
      </c>
      <c r="F18" s="19" t="s">
        <v>23</v>
      </c>
      <c r="G18" s="19"/>
      <c r="H18" s="19" t="s">
        <v>33</v>
      </c>
      <c r="I18" s="19"/>
      <c r="J18" s="20"/>
      <c r="K18" s="36">
        <f>K19</f>
        <v>0</v>
      </c>
      <c r="L18" s="26"/>
      <c r="M18" s="26"/>
      <c r="N18" s="26"/>
      <c r="O18" s="31"/>
      <c r="P18" s="29"/>
      <c r="Q18" s="20"/>
      <c r="R18" s="29"/>
      <c r="S18" s="32"/>
      <c r="T18" s="32"/>
      <c r="U18" s="32"/>
      <c r="V18" s="33"/>
      <c r="W18" s="34"/>
      <c r="X18" s="35"/>
      <c r="Y18" s="35"/>
      <c r="Z18" s="35"/>
      <c r="AA18" s="35"/>
      <c r="AB18" s="35"/>
      <c r="AC18" s="35"/>
      <c r="AD18" s="35"/>
      <c r="AE18" s="35"/>
      <c r="AF18" s="35"/>
      <c r="AG18" s="35"/>
      <c r="AH18" s="35"/>
    </row>
    <row r="19" spans="1:34" ht="15.75" hidden="1" customHeight="1" x14ac:dyDescent="0.25">
      <c r="A19" s="25" t="s">
        <v>34</v>
      </c>
      <c r="B19" s="25">
        <v>915</v>
      </c>
      <c r="C19" s="19" t="s">
        <v>14</v>
      </c>
      <c r="D19" s="19" t="s">
        <v>20</v>
      </c>
      <c r="E19" s="19" t="s">
        <v>32</v>
      </c>
      <c r="F19" s="19" t="s">
        <v>23</v>
      </c>
      <c r="G19" s="19"/>
      <c r="H19" s="19" t="s">
        <v>33</v>
      </c>
      <c r="I19" s="19" t="s">
        <v>35</v>
      </c>
      <c r="J19" s="20"/>
      <c r="K19" s="36"/>
      <c r="L19" s="26"/>
      <c r="M19" s="26"/>
      <c r="N19" s="26"/>
      <c r="O19" s="31"/>
      <c r="P19" s="29"/>
      <c r="Q19" s="20"/>
      <c r="R19" s="29"/>
      <c r="S19" s="32"/>
      <c r="T19" s="32"/>
      <c r="U19" s="32"/>
      <c r="V19" s="33"/>
      <c r="W19" s="34"/>
      <c r="X19" s="35"/>
      <c r="Y19" s="35"/>
      <c r="Z19" s="35"/>
      <c r="AA19" s="35"/>
      <c r="AB19" s="35"/>
      <c r="AC19" s="35"/>
      <c r="AD19" s="35"/>
      <c r="AE19" s="35"/>
      <c r="AF19" s="35"/>
      <c r="AG19" s="35"/>
      <c r="AH19" s="35"/>
    </row>
    <row r="20" spans="1:34" ht="15.75" hidden="1" customHeight="1" x14ac:dyDescent="0.25">
      <c r="A20" s="25"/>
      <c r="B20" s="25">
        <v>915</v>
      </c>
      <c r="C20" s="19"/>
      <c r="D20" s="19"/>
      <c r="E20" s="19"/>
      <c r="F20" s="19"/>
      <c r="G20" s="19"/>
      <c r="H20" s="19"/>
      <c r="I20" s="19"/>
      <c r="J20" s="20"/>
      <c r="K20" s="36"/>
      <c r="L20" s="20"/>
      <c r="M20" s="20"/>
      <c r="N20" s="20"/>
      <c r="O20" s="31"/>
      <c r="P20" s="29"/>
      <c r="Q20" s="20"/>
      <c r="R20" s="29"/>
      <c r="S20" s="32"/>
      <c r="T20" s="32"/>
      <c r="U20" s="32"/>
      <c r="V20" s="34"/>
      <c r="W20" s="34"/>
      <c r="X20" s="35"/>
      <c r="Y20" s="35"/>
      <c r="Z20" s="35"/>
      <c r="AA20" s="35"/>
      <c r="AB20" s="35"/>
      <c r="AC20" s="35"/>
      <c r="AD20" s="35"/>
      <c r="AE20" s="35"/>
      <c r="AF20" s="35"/>
      <c r="AG20" s="35"/>
      <c r="AH20" s="35"/>
    </row>
    <row r="21" spans="1:34" ht="15.75" hidden="1" customHeight="1" x14ac:dyDescent="0.25">
      <c r="A21" s="25" t="s">
        <v>36</v>
      </c>
      <c r="B21" s="25">
        <v>915</v>
      </c>
      <c r="C21" s="19" t="s">
        <v>14</v>
      </c>
      <c r="D21" s="19" t="s">
        <v>37</v>
      </c>
      <c r="E21" s="19"/>
      <c r="F21" s="19"/>
      <c r="G21" s="19"/>
      <c r="H21" s="19"/>
      <c r="I21" s="19" t="s">
        <v>38</v>
      </c>
      <c r="J21" s="20" t="e">
        <f>#REF!+#REF!+#REF!+#REF!+#REF!+#REF!+#REF!+#REF!+#REF!+#REF!</f>
        <v>#REF!</v>
      </c>
      <c r="K21" s="36"/>
      <c r="L21" s="20"/>
      <c r="M21" s="20"/>
      <c r="N21" s="20"/>
      <c r="O21" s="31"/>
      <c r="P21" s="29"/>
      <c r="Q21" s="20"/>
      <c r="R21" s="29"/>
      <c r="S21" s="35"/>
      <c r="T21" s="35"/>
      <c r="U21" s="35"/>
      <c r="V21" s="35"/>
      <c r="W21" s="35"/>
      <c r="X21" s="35"/>
      <c r="Y21" s="35"/>
      <c r="Z21" s="35"/>
      <c r="AA21" s="35"/>
      <c r="AB21" s="35"/>
      <c r="AC21" s="35"/>
      <c r="AD21" s="35"/>
      <c r="AE21" s="35"/>
      <c r="AF21" s="35"/>
      <c r="AG21" s="35"/>
      <c r="AH21" s="35"/>
    </row>
    <row r="22" spans="1:34" s="17" customFormat="1" ht="15.75" hidden="1" customHeight="1" x14ac:dyDescent="0.25">
      <c r="A22" s="37" t="s">
        <v>39</v>
      </c>
      <c r="B22" s="25">
        <v>915</v>
      </c>
      <c r="C22" s="38" t="s">
        <v>14</v>
      </c>
      <c r="D22" s="38" t="s">
        <v>37</v>
      </c>
      <c r="E22" s="38"/>
      <c r="F22" s="38"/>
      <c r="G22" s="38"/>
      <c r="H22" s="38"/>
      <c r="I22" s="38"/>
      <c r="J22" s="31" t="e">
        <f>#REF!</f>
        <v>#REF!</v>
      </c>
      <c r="K22" s="36"/>
      <c r="L22" s="31"/>
      <c r="M22" s="31"/>
      <c r="N22" s="31"/>
      <c r="O22" s="31"/>
      <c r="P22" s="29"/>
      <c r="Q22" s="31"/>
      <c r="R22" s="29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  <c r="AF22" s="39"/>
      <c r="AG22" s="39"/>
      <c r="AH22" s="39"/>
    </row>
    <row r="23" spans="1:34" s="4" customFormat="1" ht="78.75" x14ac:dyDescent="0.25">
      <c r="A23" s="40" t="s">
        <v>40</v>
      </c>
      <c r="B23" s="25">
        <v>926</v>
      </c>
      <c r="C23" s="41" t="s">
        <v>14</v>
      </c>
      <c r="D23" s="41" t="s">
        <v>20</v>
      </c>
      <c r="E23" s="41" t="s">
        <v>14</v>
      </c>
      <c r="F23" s="41" t="s">
        <v>23</v>
      </c>
      <c r="G23" s="41" t="s">
        <v>14</v>
      </c>
      <c r="H23" s="41" t="s">
        <v>28</v>
      </c>
      <c r="I23" s="41" t="s">
        <v>41</v>
      </c>
      <c r="J23" s="36"/>
      <c r="K23" s="36">
        <v>35.299999999999997</v>
      </c>
      <c r="L23" s="36"/>
      <c r="M23" s="36"/>
      <c r="N23" s="36"/>
      <c r="O23" s="36"/>
      <c r="P23" s="42"/>
      <c r="Q23" s="36"/>
      <c r="R23" s="42"/>
      <c r="S23" s="43"/>
      <c r="T23" s="43"/>
      <c r="U23" s="43"/>
      <c r="V23" s="43"/>
      <c r="W23" s="43"/>
      <c r="X23" s="43"/>
      <c r="Y23" s="43"/>
      <c r="Z23" s="43"/>
      <c r="AA23" s="43"/>
      <c r="AB23" s="43"/>
      <c r="AC23" s="43"/>
      <c r="AD23" s="43"/>
      <c r="AE23" s="43"/>
      <c r="AF23" s="43"/>
      <c r="AG23" s="43"/>
      <c r="AH23" s="43"/>
    </row>
    <row r="24" spans="1:34" s="4" customFormat="1" ht="66.75" customHeight="1" x14ac:dyDescent="0.25">
      <c r="A24" s="40" t="s">
        <v>42</v>
      </c>
      <c r="B24" s="25">
        <v>926</v>
      </c>
      <c r="C24" s="41" t="s">
        <v>14</v>
      </c>
      <c r="D24" s="41" t="s">
        <v>20</v>
      </c>
      <c r="E24" s="41" t="s">
        <v>14</v>
      </c>
      <c r="F24" s="41" t="s">
        <v>23</v>
      </c>
      <c r="G24" s="41" t="s">
        <v>14</v>
      </c>
      <c r="H24" s="41" t="s">
        <v>43</v>
      </c>
      <c r="I24" s="41"/>
      <c r="J24" s="36"/>
      <c r="K24" s="36">
        <f>K25+K26</f>
        <v>0</v>
      </c>
      <c r="L24" s="36"/>
      <c r="M24" s="36"/>
      <c r="N24" s="36"/>
      <c r="O24" s="44"/>
      <c r="P24" s="42"/>
      <c r="Q24" s="44"/>
      <c r="R24" s="42"/>
      <c r="S24" s="43"/>
      <c r="T24" s="43"/>
      <c r="U24" s="43"/>
      <c r="V24" s="43"/>
      <c r="W24" s="43"/>
      <c r="X24" s="43"/>
      <c r="Y24" s="43"/>
      <c r="Z24" s="43"/>
      <c r="AA24" s="43"/>
      <c r="AB24" s="43"/>
      <c r="AC24" s="43"/>
      <c r="AD24" s="43"/>
      <c r="AE24" s="43"/>
      <c r="AF24" s="43"/>
      <c r="AG24" s="43"/>
      <c r="AH24" s="43"/>
    </row>
    <row r="25" spans="1:34" s="4" customFormat="1" ht="31.5" x14ac:dyDescent="0.25">
      <c r="A25" s="40" t="s">
        <v>29</v>
      </c>
      <c r="B25" s="25">
        <v>926</v>
      </c>
      <c r="C25" s="41" t="s">
        <v>14</v>
      </c>
      <c r="D25" s="41" t="s">
        <v>20</v>
      </c>
      <c r="E25" s="41" t="s">
        <v>14</v>
      </c>
      <c r="F25" s="41" t="s">
        <v>23</v>
      </c>
      <c r="G25" s="41" t="s">
        <v>14</v>
      </c>
      <c r="H25" s="41" t="s">
        <v>43</v>
      </c>
      <c r="I25" s="41" t="s">
        <v>30</v>
      </c>
      <c r="J25" s="36"/>
      <c r="K25" s="36"/>
      <c r="L25" s="36"/>
      <c r="M25" s="36"/>
      <c r="N25" s="36"/>
      <c r="O25" s="44"/>
      <c r="P25" s="42"/>
      <c r="Q25" s="44"/>
      <c r="R25" s="42"/>
      <c r="S25" s="43"/>
      <c r="T25" s="43"/>
      <c r="U25" s="43"/>
      <c r="V25" s="43"/>
      <c r="W25" s="43"/>
      <c r="X25" s="43"/>
      <c r="Y25" s="43"/>
      <c r="Z25" s="43"/>
      <c r="AA25" s="43"/>
      <c r="AB25" s="43"/>
      <c r="AC25" s="43"/>
      <c r="AD25" s="43"/>
      <c r="AE25" s="43"/>
      <c r="AF25" s="43"/>
      <c r="AG25" s="43"/>
      <c r="AH25" s="43"/>
    </row>
    <row r="26" spans="1:34" s="4" customFormat="1" ht="78.75" x14ac:dyDescent="0.25">
      <c r="A26" s="40" t="s">
        <v>40</v>
      </c>
      <c r="B26" s="25">
        <v>926</v>
      </c>
      <c r="C26" s="41" t="s">
        <v>14</v>
      </c>
      <c r="D26" s="41" t="s">
        <v>20</v>
      </c>
      <c r="E26" s="41" t="s">
        <v>14</v>
      </c>
      <c r="F26" s="41" t="s">
        <v>23</v>
      </c>
      <c r="G26" s="41" t="s">
        <v>14</v>
      </c>
      <c r="H26" s="41" t="s">
        <v>43</v>
      </c>
      <c r="I26" s="41" t="s">
        <v>41</v>
      </c>
      <c r="J26" s="36"/>
      <c r="K26" s="36"/>
      <c r="L26" s="36"/>
      <c r="M26" s="36"/>
      <c r="N26" s="36"/>
      <c r="O26" s="44"/>
      <c r="P26" s="42"/>
      <c r="Q26" s="44"/>
      <c r="R26" s="42"/>
      <c r="S26" s="43"/>
      <c r="T26" s="43"/>
      <c r="U26" s="43"/>
      <c r="V26" s="43"/>
      <c r="W26" s="43"/>
      <c r="X26" s="43"/>
      <c r="Y26" s="43"/>
      <c r="Z26" s="43"/>
      <c r="AA26" s="43"/>
      <c r="AB26" s="43"/>
      <c r="AC26" s="43"/>
      <c r="AD26" s="43"/>
      <c r="AE26" s="43"/>
      <c r="AF26" s="43"/>
      <c r="AG26" s="43"/>
      <c r="AH26" s="43"/>
    </row>
    <row r="27" spans="1:34" ht="47.25" x14ac:dyDescent="0.25">
      <c r="A27" s="23" t="s">
        <v>44</v>
      </c>
      <c r="B27" s="25">
        <v>926</v>
      </c>
      <c r="C27" s="19" t="s">
        <v>14</v>
      </c>
      <c r="D27" s="19" t="s">
        <v>20</v>
      </c>
      <c r="E27" s="19" t="s">
        <v>14</v>
      </c>
      <c r="F27" s="19" t="s">
        <v>22</v>
      </c>
      <c r="G27" s="19"/>
      <c r="H27" s="19"/>
      <c r="I27" s="20"/>
      <c r="J27" s="20">
        <f>J28</f>
        <v>0</v>
      </c>
      <c r="K27" s="26">
        <f>K28</f>
        <v>0</v>
      </c>
      <c r="L27" s="26"/>
      <c r="M27" s="26"/>
      <c r="N27" s="31"/>
      <c r="O27" s="29"/>
      <c r="P27" s="20"/>
      <c r="Q27" s="29"/>
      <c r="R27" s="45"/>
      <c r="S27" s="32"/>
      <c r="T27" s="32"/>
      <c r="U27" s="33"/>
      <c r="V27" s="34"/>
      <c r="W27" s="35"/>
      <c r="X27" s="35"/>
      <c r="Y27" s="35"/>
      <c r="Z27" s="35"/>
      <c r="AA27" s="35"/>
      <c r="AB27" s="35"/>
      <c r="AC27" s="35"/>
      <c r="AD27" s="35"/>
      <c r="AE27" s="35"/>
      <c r="AF27" s="35"/>
      <c r="AG27" s="35"/>
    </row>
    <row r="28" spans="1:34" ht="63" x14ac:dyDescent="0.25">
      <c r="A28" s="23" t="s">
        <v>45</v>
      </c>
      <c r="B28" s="25">
        <v>926</v>
      </c>
      <c r="C28" s="19" t="s">
        <v>14</v>
      </c>
      <c r="D28" s="19" t="s">
        <v>20</v>
      </c>
      <c r="E28" s="19" t="s">
        <v>14</v>
      </c>
      <c r="F28" s="19" t="s">
        <v>23</v>
      </c>
      <c r="G28" s="19"/>
      <c r="H28" s="19"/>
      <c r="I28" s="20"/>
      <c r="J28" s="20">
        <f>J29</f>
        <v>0</v>
      </c>
      <c r="K28" s="26">
        <f>K29</f>
        <v>0</v>
      </c>
      <c r="L28" s="26"/>
      <c r="M28" s="26"/>
      <c r="N28" s="31"/>
      <c r="O28" s="29"/>
      <c r="P28" s="20"/>
      <c r="Q28" s="29"/>
      <c r="R28" s="45"/>
      <c r="S28" s="32"/>
      <c r="T28" s="32"/>
      <c r="U28" s="33"/>
      <c r="V28" s="34"/>
      <c r="W28" s="35"/>
      <c r="X28" s="35"/>
      <c r="Y28" s="35"/>
      <c r="Z28" s="35"/>
      <c r="AA28" s="35"/>
      <c r="AB28" s="35"/>
      <c r="AC28" s="35"/>
      <c r="AD28" s="35"/>
      <c r="AE28" s="35"/>
      <c r="AF28" s="35"/>
      <c r="AG28" s="35"/>
    </row>
    <row r="29" spans="1:34" ht="78.75" x14ac:dyDescent="0.25">
      <c r="A29" s="23" t="s">
        <v>46</v>
      </c>
      <c r="B29" s="25">
        <v>926</v>
      </c>
      <c r="C29" s="19" t="s">
        <v>14</v>
      </c>
      <c r="D29" s="19" t="s">
        <v>20</v>
      </c>
      <c r="E29" s="19" t="s">
        <v>14</v>
      </c>
      <c r="F29" s="19" t="s">
        <v>23</v>
      </c>
      <c r="G29" s="19" t="s">
        <v>47</v>
      </c>
      <c r="H29" s="19" t="s">
        <v>48</v>
      </c>
      <c r="I29" s="20"/>
      <c r="J29" s="20">
        <f>J30+J32</f>
        <v>0</v>
      </c>
      <c r="K29" s="26">
        <f>K30</f>
        <v>0</v>
      </c>
      <c r="L29" s="26"/>
      <c r="M29" s="26"/>
      <c r="N29" s="31"/>
      <c r="O29" s="29"/>
      <c r="P29" s="20"/>
      <c r="Q29" s="29"/>
      <c r="R29" s="45"/>
      <c r="S29" s="32"/>
      <c r="T29" s="32"/>
      <c r="U29" s="33"/>
      <c r="V29" s="34"/>
      <c r="W29" s="35"/>
      <c r="X29" s="35"/>
      <c r="Y29" s="35"/>
      <c r="Z29" s="35"/>
      <c r="AA29" s="35"/>
      <c r="AB29" s="35"/>
      <c r="AC29" s="35"/>
      <c r="AD29" s="35"/>
      <c r="AE29" s="35"/>
      <c r="AF29" s="35"/>
      <c r="AG29" s="35"/>
    </row>
    <row r="30" spans="1:34" ht="129.75" customHeight="1" x14ac:dyDescent="0.25">
      <c r="A30" s="23" t="s">
        <v>49</v>
      </c>
      <c r="B30" s="25">
        <v>926</v>
      </c>
      <c r="C30" s="19" t="s">
        <v>14</v>
      </c>
      <c r="D30" s="19" t="s">
        <v>20</v>
      </c>
      <c r="E30" s="19" t="s">
        <v>14</v>
      </c>
      <c r="F30" s="19" t="s">
        <v>23</v>
      </c>
      <c r="G30" s="19" t="s">
        <v>47</v>
      </c>
      <c r="H30" s="19" t="s">
        <v>50</v>
      </c>
      <c r="I30" s="20"/>
      <c r="J30" s="20">
        <f>J31</f>
        <v>0</v>
      </c>
      <c r="K30" s="26">
        <f>K31+K32</f>
        <v>0</v>
      </c>
      <c r="L30" s="26"/>
      <c r="M30" s="26"/>
      <c r="N30" s="31"/>
      <c r="O30" s="29"/>
      <c r="P30" s="20"/>
      <c r="Q30" s="29"/>
      <c r="R30" s="45"/>
      <c r="S30" s="32"/>
      <c r="T30" s="32"/>
      <c r="U30" s="33"/>
      <c r="V30" s="34"/>
      <c r="W30" s="35"/>
      <c r="X30" s="35"/>
      <c r="Y30" s="35"/>
      <c r="Z30" s="35"/>
      <c r="AA30" s="35"/>
      <c r="AB30" s="35"/>
      <c r="AC30" s="35"/>
      <c r="AD30" s="35"/>
      <c r="AE30" s="35"/>
      <c r="AF30" s="35"/>
      <c r="AG30" s="35"/>
    </row>
    <row r="31" spans="1:34" ht="31.5" x14ac:dyDescent="0.25">
      <c r="A31" s="25" t="s">
        <v>29</v>
      </c>
      <c r="B31" s="25">
        <v>926</v>
      </c>
      <c r="C31" s="19" t="s">
        <v>14</v>
      </c>
      <c r="D31" s="19" t="s">
        <v>20</v>
      </c>
      <c r="E31" s="19" t="s">
        <v>14</v>
      </c>
      <c r="F31" s="19" t="s">
        <v>23</v>
      </c>
      <c r="G31" s="19" t="s">
        <v>47</v>
      </c>
      <c r="H31" s="19" t="s">
        <v>50</v>
      </c>
      <c r="I31" s="41">
        <v>121</v>
      </c>
      <c r="J31" s="20"/>
      <c r="K31" s="36"/>
      <c r="L31" s="26"/>
      <c r="M31" s="26"/>
      <c r="N31" s="31"/>
      <c r="O31" s="29"/>
      <c r="P31" s="20"/>
      <c r="Q31" s="29"/>
      <c r="R31" s="45"/>
      <c r="S31" s="32"/>
      <c r="T31" s="32"/>
      <c r="U31" s="33"/>
      <c r="V31" s="34"/>
      <c r="W31" s="35"/>
      <c r="X31" s="35"/>
      <c r="Y31" s="35"/>
      <c r="Z31" s="35"/>
      <c r="AA31" s="35"/>
      <c r="AB31" s="35"/>
      <c r="AC31" s="35"/>
      <c r="AD31" s="35"/>
      <c r="AE31" s="35"/>
      <c r="AF31" s="35"/>
      <c r="AG31" s="35"/>
    </row>
    <row r="32" spans="1:34" s="4" customFormat="1" ht="78.75" x14ac:dyDescent="0.25">
      <c r="A32" s="40" t="s">
        <v>40</v>
      </c>
      <c r="B32" s="25">
        <v>926</v>
      </c>
      <c r="C32" s="19" t="s">
        <v>14</v>
      </c>
      <c r="D32" s="19" t="s">
        <v>20</v>
      </c>
      <c r="E32" s="19" t="s">
        <v>14</v>
      </c>
      <c r="F32" s="19" t="s">
        <v>23</v>
      </c>
      <c r="G32" s="19" t="s">
        <v>47</v>
      </c>
      <c r="H32" s="19" t="s">
        <v>50</v>
      </c>
      <c r="I32" s="41" t="s">
        <v>41</v>
      </c>
      <c r="J32" s="36"/>
      <c r="K32" s="36"/>
      <c r="L32" s="36"/>
      <c r="M32" s="36"/>
      <c r="N32" s="36"/>
      <c r="O32" s="36"/>
      <c r="P32" s="42"/>
      <c r="Q32" s="36"/>
      <c r="R32" s="42"/>
      <c r="S32" s="43"/>
      <c r="T32" s="43"/>
      <c r="U32" s="43"/>
      <c r="V32" s="43"/>
      <c r="W32" s="43"/>
      <c r="X32" s="43"/>
      <c r="Y32" s="43"/>
      <c r="Z32" s="43"/>
      <c r="AA32" s="43"/>
      <c r="AB32" s="43"/>
      <c r="AC32" s="43"/>
      <c r="AD32" s="43"/>
      <c r="AE32" s="43"/>
      <c r="AF32" s="43"/>
      <c r="AG32" s="43"/>
      <c r="AH32" s="43"/>
    </row>
    <row r="33" spans="1:34" s="49" customFormat="1" ht="94.5" x14ac:dyDescent="0.25">
      <c r="A33" s="25" t="s">
        <v>51</v>
      </c>
      <c r="B33" s="25">
        <v>926</v>
      </c>
      <c r="C33" s="19" t="s">
        <v>14</v>
      </c>
      <c r="D33" s="19" t="s">
        <v>37</v>
      </c>
      <c r="E33" s="19"/>
      <c r="F33" s="19"/>
      <c r="G33" s="19"/>
      <c r="H33" s="19"/>
      <c r="I33" s="19"/>
      <c r="J33" s="46"/>
      <c r="K33" s="20">
        <f>K34+K56</f>
        <v>1057.5999999999999</v>
      </c>
      <c r="L33" s="20"/>
      <c r="M33" s="20"/>
      <c r="N33" s="20"/>
      <c r="O33" s="20"/>
      <c r="P33" s="47"/>
      <c r="Q33" s="20"/>
      <c r="R33" s="47"/>
      <c r="S33" s="48"/>
      <c r="T33" s="48"/>
      <c r="U33" s="48"/>
      <c r="V33" s="48"/>
      <c r="W33" s="48"/>
      <c r="X33" s="48"/>
      <c r="Y33" s="48"/>
      <c r="Z33" s="48"/>
      <c r="AA33" s="48"/>
      <c r="AB33" s="48"/>
      <c r="AC33" s="48"/>
      <c r="AD33" s="48"/>
      <c r="AE33" s="48"/>
      <c r="AF33" s="48"/>
      <c r="AG33" s="48"/>
      <c r="AH33" s="48"/>
    </row>
    <row r="34" spans="1:34" s="49" customFormat="1" ht="94.5" x14ac:dyDescent="0.25">
      <c r="A34" s="23" t="s">
        <v>52</v>
      </c>
      <c r="B34" s="25">
        <v>926</v>
      </c>
      <c r="C34" s="19" t="s">
        <v>14</v>
      </c>
      <c r="D34" s="19" t="s">
        <v>37</v>
      </c>
      <c r="E34" s="19" t="s">
        <v>14</v>
      </c>
      <c r="F34" s="19" t="s">
        <v>22</v>
      </c>
      <c r="G34" s="19"/>
      <c r="H34" s="19"/>
      <c r="I34" s="19"/>
      <c r="J34" s="46"/>
      <c r="K34" s="20">
        <f>K35</f>
        <v>1057.5999999999999</v>
      </c>
      <c r="L34" s="20"/>
      <c r="M34" s="20"/>
      <c r="N34" s="20"/>
      <c r="O34" s="20"/>
      <c r="P34" s="47"/>
      <c r="Q34" s="20"/>
      <c r="R34" s="47"/>
      <c r="S34" s="48"/>
      <c r="T34" s="48"/>
      <c r="U34" s="48"/>
      <c r="V34" s="48"/>
      <c r="W34" s="48"/>
      <c r="X34" s="48"/>
      <c r="Y34" s="48"/>
      <c r="Z34" s="48"/>
      <c r="AA34" s="48"/>
      <c r="AB34" s="48"/>
      <c r="AC34" s="48"/>
      <c r="AD34" s="48"/>
      <c r="AE34" s="48"/>
      <c r="AF34" s="48"/>
      <c r="AG34" s="48"/>
      <c r="AH34" s="48"/>
    </row>
    <row r="35" spans="1:34" s="49" customFormat="1" ht="47.25" x14ac:dyDescent="0.25">
      <c r="A35" s="23" t="s">
        <v>53</v>
      </c>
      <c r="B35" s="25">
        <v>926</v>
      </c>
      <c r="C35" s="19" t="s">
        <v>14</v>
      </c>
      <c r="D35" s="19" t="s">
        <v>37</v>
      </c>
      <c r="E35" s="19" t="s">
        <v>14</v>
      </c>
      <c r="F35" s="19" t="s">
        <v>23</v>
      </c>
      <c r="G35" s="19"/>
      <c r="H35" s="19"/>
      <c r="I35" s="19"/>
      <c r="J35" s="46">
        <v>340</v>
      </c>
      <c r="K35" s="20">
        <f>K36</f>
        <v>1057.5999999999999</v>
      </c>
      <c r="L35" s="20"/>
      <c r="M35" s="20"/>
      <c r="N35" s="20"/>
      <c r="O35" s="20"/>
      <c r="P35" s="47"/>
      <c r="Q35" s="20"/>
      <c r="R35" s="47"/>
    </row>
    <row r="36" spans="1:34" s="49" customFormat="1" ht="47.25" x14ac:dyDescent="0.25">
      <c r="A36" s="23" t="s">
        <v>24</v>
      </c>
      <c r="B36" s="25">
        <v>926</v>
      </c>
      <c r="C36" s="19" t="s">
        <v>14</v>
      </c>
      <c r="D36" s="19" t="s">
        <v>37</v>
      </c>
      <c r="E36" s="19" t="s">
        <v>14</v>
      </c>
      <c r="F36" s="19" t="s">
        <v>23</v>
      </c>
      <c r="G36" s="19" t="s">
        <v>14</v>
      </c>
      <c r="H36" s="19"/>
      <c r="I36" s="19"/>
      <c r="J36" s="46"/>
      <c r="K36" s="20">
        <f>K37+K51+K47</f>
        <v>1057.5999999999999</v>
      </c>
      <c r="L36" s="20"/>
      <c r="M36" s="20"/>
      <c r="N36" s="20"/>
      <c r="O36" s="20"/>
      <c r="P36" s="47"/>
      <c r="Q36" s="20"/>
      <c r="R36" s="47"/>
    </row>
    <row r="37" spans="1:34" s="49" customFormat="1" ht="30.75" customHeight="1" x14ac:dyDescent="0.25">
      <c r="A37" s="23" t="s">
        <v>25</v>
      </c>
      <c r="B37" s="25">
        <v>926</v>
      </c>
      <c r="C37" s="19" t="s">
        <v>14</v>
      </c>
      <c r="D37" s="19" t="s">
        <v>37</v>
      </c>
      <c r="E37" s="19" t="s">
        <v>14</v>
      </c>
      <c r="F37" s="19" t="s">
        <v>23</v>
      </c>
      <c r="G37" s="19" t="s">
        <v>14</v>
      </c>
      <c r="H37" s="19" t="s">
        <v>26</v>
      </c>
      <c r="I37" s="19"/>
      <c r="J37" s="46"/>
      <c r="K37" s="20">
        <f>K38+K41</f>
        <v>857</v>
      </c>
      <c r="L37" s="20"/>
      <c r="M37" s="20"/>
      <c r="N37" s="20"/>
      <c r="O37" s="20"/>
      <c r="P37" s="47"/>
      <c r="Q37" s="20"/>
      <c r="R37" s="47"/>
    </row>
    <row r="38" spans="1:34" s="49" customFormat="1" ht="47.25" x14ac:dyDescent="0.25">
      <c r="A38" s="25" t="s">
        <v>54</v>
      </c>
      <c r="B38" s="25">
        <v>926</v>
      </c>
      <c r="C38" s="19" t="s">
        <v>14</v>
      </c>
      <c r="D38" s="19" t="s">
        <v>37</v>
      </c>
      <c r="E38" s="19" t="s">
        <v>14</v>
      </c>
      <c r="F38" s="19" t="s">
        <v>23</v>
      </c>
      <c r="G38" s="19" t="s">
        <v>14</v>
      </c>
      <c r="H38" s="19" t="s">
        <v>55</v>
      </c>
      <c r="I38" s="19"/>
      <c r="J38" s="46"/>
      <c r="K38" s="20">
        <f>K39+K40</f>
        <v>689.1</v>
      </c>
      <c r="L38" s="20"/>
      <c r="M38" s="20"/>
      <c r="N38" s="20"/>
      <c r="O38" s="20"/>
      <c r="P38" s="47"/>
      <c r="Q38" s="20"/>
      <c r="R38" s="47"/>
    </row>
    <row r="39" spans="1:34" s="49" customFormat="1" ht="31.5" x14ac:dyDescent="0.25">
      <c r="A39" s="25" t="s">
        <v>29</v>
      </c>
      <c r="B39" s="25">
        <v>926</v>
      </c>
      <c r="C39" s="19" t="s">
        <v>14</v>
      </c>
      <c r="D39" s="19" t="s">
        <v>37</v>
      </c>
      <c r="E39" s="19" t="s">
        <v>14</v>
      </c>
      <c r="F39" s="19" t="s">
        <v>23</v>
      </c>
      <c r="G39" s="19" t="s">
        <v>14</v>
      </c>
      <c r="H39" s="19" t="s">
        <v>55</v>
      </c>
      <c r="I39" s="19" t="s">
        <v>30</v>
      </c>
      <c r="J39" s="46"/>
      <c r="K39" s="36">
        <v>515</v>
      </c>
      <c r="L39" s="20"/>
      <c r="M39" s="20"/>
      <c r="N39" s="20"/>
      <c r="O39" s="20"/>
      <c r="P39" s="47"/>
      <c r="Q39" s="20"/>
      <c r="R39" s="47"/>
    </row>
    <row r="40" spans="1:34" s="49" customFormat="1" ht="78.75" x14ac:dyDescent="0.25">
      <c r="A40" s="40" t="s">
        <v>40</v>
      </c>
      <c r="B40" s="25">
        <v>926</v>
      </c>
      <c r="C40" s="19" t="s">
        <v>14</v>
      </c>
      <c r="D40" s="19" t="s">
        <v>37</v>
      </c>
      <c r="E40" s="19" t="s">
        <v>14</v>
      </c>
      <c r="F40" s="19" t="s">
        <v>23</v>
      </c>
      <c r="G40" s="19" t="s">
        <v>14</v>
      </c>
      <c r="H40" s="19" t="s">
        <v>55</v>
      </c>
      <c r="I40" s="19" t="s">
        <v>41</v>
      </c>
      <c r="J40" s="46"/>
      <c r="K40" s="36">
        <v>174.1</v>
      </c>
      <c r="L40" s="20"/>
      <c r="M40" s="20"/>
      <c r="N40" s="20"/>
      <c r="O40" s="20"/>
      <c r="P40" s="47"/>
      <c r="Q40" s="20"/>
      <c r="R40" s="47"/>
    </row>
    <row r="41" spans="1:34" s="49" customFormat="1" ht="31.5" x14ac:dyDescent="0.25">
      <c r="A41" s="25" t="s">
        <v>31</v>
      </c>
      <c r="B41" s="25">
        <v>926</v>
      </c>
      <c r="C41" s="19" t="s">
        <v>14</v>
      </c>
      <c r="D41" s="19" t="s">
        <v>37</v>
      </c>
      <c r="E41" s="19" t="s">
        <v>14</v>
      </c>
      <c r="F41" s="19" t="s">
        <v>23</v>
      </c>
      <c r="G41" s="19" t="s">
        <v>14</v>
      </c>
      <c r="H41" s="19" t="s">
        <v>56</v>
      </c>
      <c r="I41" s="19"/>
      <c r="J41" s="46"/>
      <c r="K41" s="20">
        <f>K42+K43+K44+K45+K46</f>
        <v>167.9</v>
      </c>
      <c r="L41" s="20"/>
      <c r="M41" s="20"/>
      <c r="N41" s="20"/>
      <c r="O41" s="20"/>
      <c r="P41" s="47"/>
      <c r="Q41" s="20"/>
      <c r="R41" s="47"/>
    </row>
    <row r="42" spans="1:34" s="49" customFormat="1" ht="63" x14ac:dyDescent="0.25">
      <c r="A42" s="25" t="s">
        <v>57</v>
      </c>
      <c r="B42" s="25">
        <v>926</v>
      </c>
      <c r="C42" s="19" t="s">
        <v>14</v>
      </c>
      <c r="D42" s="19" t="s">
        <v>37</v>
      </c>
      <c r="E42" s="19" t="s">
        <v>14</v>
      </c>
      <c r="F42" s="19" t="s">
        <v>23</v>
      </c>
      <c r="G42" s="19" t="s">
        <v>14</v>
      </c>
      <c r="H42" s="19" t="s">
        <v>56</v>
      </c>
      <c r="I42" s="19" t="s">
        <v>35</v>
      </c>
      <c r="J42" s="46"/>
      <c r="K42" s="20"/>
      <c r="L42" s="20"/>
      <c r="M42" s="20"/>
      <c r="N42" s="20"/>
      <c r="O42" s="20"/>
      <c r="P42" s="47"/>
      <c r="Q42" s="20"/>
      <c r="R42" s="47"/>
    </row>
    <row r="43" spans="1:34" s="49" customFormat="1" ht="48" customHeight="1" x14ac:dyDescent="0.25">
      <c r="A43" s="25" t="s">
        <v>58</v>
      </c>
      <c r="B43" s="25">
        <v>926</v>
      </c>
      <c r="C43" s="19" t="s">
        <v>14</v>
      </c>
      <c r="D43" s="19" t="s">
        <v>37</v>
      </c>
      <c r="E43" s="19" t="s">
        <v>14</v>
      </c>
      <c r="F43" s="19" t="s">
        <v>23</v>
      </c>
      <c r="G43" s="19" t="s">
        <v>14</v>
      </c>
      <c r="H43" s="19" t="s">
        <v>56</v>
      </c>
      <c r="I43" s="19" t="s">
        <v>59</v>
      </c>
      <c r="J43" s="46"/>
      <c r="K43" s="36">
        <v>163.30000000000001</v>
      </c>
      <c r="L43" s="20"/>
      <c r="M43" s="20"/>
      <c r="N43" s="20"/>
      <c r="O43" s="20"/>
      <c r="P43" s="47"/>
      <c r="Q43" s="20"/>
      <c r="R43" s="47"/>
    </row>
    <row r="44" spans="1:34" s="49" customFormat="1" ht="31.5" x14ac:dyDescent="0.25">
      <c r="A44" s="25" t="s">
        <v>60</v>
      </c>
      <c r="B44" s="25">
        <v>926</v>
      </c>
      <c r="C44" s="19" t="s">
        <v>14</v>
      </c>
      <c r="D44" s="19" t="s">
        <v>37</v>
      </c>
      <c r="E44" s="19" t="s">
        <v>14</v>
      </c>
      <c r="F44" s="19" t="s">
        <v>23</v>
      </c>
      <c r="G44" s="19" t="s">
        <v>14</v>
      </c>
      <c r="H44" s="19" t="s">
        <v>56</v>
      </c>
      <c r="I44" s="19" t="s">
        <v>61</v>
      </c>
      <c r="J44" s="46"/>
      <c r="K44" s="20">
        <v>2</v>
      </c>
      <c r="L44" s="20"/>
      <c r="M44" s="20"/>
      <c r="N44" s="20"/>
      <c r="O44" s="20"/>
      <c r="P44" s="47"/>
      <c r="Q44" s="20"/>
      <c r="R44" s="47"/>
    </row>
    <row r="45" spans="1:34" s="49" customFormat="1" ht="31.5" x14ac:dyDescent="0.25">
      <c r="A45" s="25" t="s">
        <v>62</v>
      </c>
      <c r="B45" s="25">
        <v>926</v>
      </c>
      <c r="C45" s="19" t="s">
        <v>14</v>
      </c>
      <c r="D45" s="19" t="s">
        <v>37</v>
      </c>
      <c r="E45" s="19" t="s">
        <v>14</v>
      </c>
      <c r="F45" s="19" t="s">
        <v>23</v>
      </c>
      <c r="G45" s="19" t="s">
        <v>14</v>
      </c>
      <c r="H45" s="19" t="s">
        <v>56</v>
      </c>
      <c r="I45" s="19" t="s">
        <v>63</v>
      </c>
      <c r="J45" s="46"/>
      <c r="K45" s="20">
        <v>1.1000000000000001</v>
      </c>
      <c r="L45" s="20"/>
      <c r="M45" s="20"/>
      <c r="N45" s="20"/>
      <c r="O45" s="20"/>
      <c r="P45" s="47"/>
      <c r="Q45" s="20"/>
      <c r="R45" s="47"/>
    </row>
    <row r="46" spans="1:34" s="49" customFormat="1" x14ac:dyDescent="0.25">
      <c r="A46" s="25" t="s">
        <v>64</v>
      </c>
      <c r="B46" s="25">
        <v>926</v>
      </c>
      <c r="C46" s="19" t="s">
        <v>14</v>
      </c>
      <c r="D46" s="19" t="s">
        <v>37</v>
      </c>
      <c r="E46" s="19" t="s">
        <v>14</v>
      </c>
      <c r="F46" s="19" t="s">
        <v>23</v>
      </c>
      <c r="G46" s="19" t="s">
        <v>14</v>
      </c>
      <c r="H46" s="19" t="s">
        <v>56</v>
      </c>
      <c r="I46" s="19" t="s">
        <v>65</v>
      </c>
      <c r="J46" s="46"/>
      <c r="K46" s="20">
        <v>1.5</v>
      </c>
      <c r="L46" s="20"/>
      <c r="M46" s="20"/>
      <c r="N46" s="20"/>
      <c r="O46" s="20"/>
      <c r="P46" s="47"/>
      <c r="Q46" s="20"/>
      <c r="R46" s="47"/>
    </row>
    <row r="47" spans="1:34" s="49" customFormat="1" ht="78.75" customHeight="1" x14ac:dyDescent="0.25">
      <c r="A47" s="25" t="s">
        <v>42</v>
      </c>
      <c r="B47" s="25">
        <v>926</v>
      </c>
      <c r="C47" s="19" t="s">
        <v>14</v>
      </c>
      <c r="D47" s="19" t="s">
        <v>37</v>
      </c>
      <c r="E47" s="19" t="s">
        <v>14</v>
      </c>
      <c r="F47" s="19" t="s">
        <v>23</v>
      </c>
      <c r="G47" s="19" t="s">
        <v>14</v>
      </c>
      <c r="H47" s="19" t="s">
        <v>43</v>
      </c>
      <c r="I47" s="19"/>
      <c r="J47" s="46"/>
      <c r="K47" s="20">
        <f>K50+K49+K48</f>
        <v>200.60000000000002</v>
      </c>
      <c r="L47" s="20"/>
      <c r="M47" s="20"/>
      <c r="N47" s="20"/>
      <c r="O47" s="34"/>
      <c r="P47" s="47"/>
      <c r="Q47" s="34"/>
      <c r="R47" s="47"/>
    </row>
    <row r="48" spans="1:34" s="49" customFormat="1" ht="33.75" customHeight="1" x14ac:dyDescent="0.25">
      <c r="A48" s="25" t="s">
        <v>29</v>
      </c>
      <c r="B48" s="25">
        <v>926</v>
      </c>
      <c r="C48" s="19" t="s">
        <v>14</v>
      </c>
      <c r="D48" s="19" t="s">
        <v>37</v>
      </c>
      <c r="E48" s="19" t="s">
        <v>14</v>
      </c>
      <c r="F48" s="19" t="s">
        <v>23</v>
      </c>
      <c r="G48" s="19" t="s">
        <v>14</v>
      </c>
      <c r="H48" s="19" t="s">
        <v>43</v>
      </c>
      <c r="I48" s="19" t="s">
        <v>30</v>
      </c>
      <c r="J48" s="46"/>
      <c r="K48" s="20">
        <v>86.3</v>
      </c>
      <c r="L48" s="20"/>
      <c r="M48" s="20"/>
      <c r="N48" s="20"/>
      <c r="O48" s="34"/>
      <c r="P48" s="47"/>
      <c r="Q48" s="34"/>
      <c r="R48" s="47"/>
    </row>
    <row r="49" spans="1:34" s="49" customFormat="1" ht="80.25" customHeight="1" x14ac:dyDescent="0.25">
      <c r="A49" s="25" t="s">
        <v>40</v>
      </c>
      <c r="B49" s="25">
        <v>926</v>
      </c>
      <c r="C49" s="19" t="s">
        <v>14</v>
      </c>
      <c r="D49" s="19" t="s">
        <v>37</v>
      </c>
      <c r="E49" s="19" t="s">
        <v>14</v>
      </c>
      <c r="F49" s="19" t="s">
        <v>23</v>
      </c>
      <c r="G49" s="19" t="s">
        <v>14</v>
      </c>
      <c r="H49" s="19" t="s">
        <v>43</v>
      </c>
      <c r="I49" s="19" t="s">
        <v>41</v>
      </c>
      <c r="J49" s="46"/>
      <c r="K49" s="20">
        <v>29.6</v>
      </c>
      <c r="L49" s="20"/>
      <c r="M49" s="20"/>
      <c r="N49" s="20"/>
      <c r="O49" s="34"/>
      <c r="P49" s="47"/>
      <c r="Q49" s="34"/>
      <c r="R49" s="47"/>
    </row>
    <row r="50" spans="1:34" s="4" customFormat="1" ht="63" x14ac:dyDescent="0.25">
      <c r="A50" s="40" t="s">
        <v>58</v>
      </c>
      <c r="B50" s="40">
        <v>926</v>
      </c>
      <c r="C50" s="41" t="s">
        <v>14</v>
      </c>
      <c r="D50" s="41" t="s">
        <v>37</v>
      </c>
      <c r="E50" s="41" t="s">
        <v>14</v>
      </c>
      <c r="F50" s="41" t="s">
        <v>23</v>
      </c>
      <c r="G50" s="41" t="s">
        <v>14</v>
      </c>
      <c r="H50" s="41" t="s">
        <v>43</v>
      </c>
      <c r="I50" s="41" t="s">
        <v>59</v>
      </c>
      <c r="J50" s="51"/>
      <c r="K50" s="36">
        <v>84.7</v>
      </c>
      <c r="L50" s="36"/>
      <c r="M50" s="36"/>
      <c r="N50" s="36"/>
      <c r="O50" s="44"/>
      <c r="P50" s="42"/>
      <c r="Q50" s="44"/>
      <c r="R50" s="42"/>
    </row>
    <row r="51" spans="1:34" ht="78.75" x14ac:dyDescent="0.25">
      <c r="A51" s="23" t="s">
        <v>46</v>
      </c>
      <c r="B51" s="25">
        <v>926</v>
      </c>
      <c r="C51" s="19" t="s">
        <v>14</v>
      </c>
      <c r="D51" s="19" t="s">
        <v>37</v>
      </c>
      <c r="E51" s="19" t="s">
        <v>14</v>
      </c>
      <c r="F51" s="19" t="s">
        <v>23</v>
      </c>
      <c r="G51" s="19" t="s">
        <v>47</v>
      </c>
      <c r="H51" s="19" t="s">
        <v>48</v>
      </c>
      <c r="I51" s="20"/>
      <c r="J51" s="20">
        <f>J52+J54</f>
        <v>0</v>
      </c>
      <c r="K51" s="26">
        <f>K52</f>
        <v>0</v>
      </c>
      <c r="L51" s="26"/>
      <c r="M51" s="26"/>
      <c r="N51" s="31"/>
      <c r="O51" s="29"/>
      <c r="P51" s="20"/>
      <c r="Q51" s="29"/>
      <c r="R51" s="45"/>
      <c r="S51" s="32"/>
      <c r="T51" s="32"/>
      <c r="U51" s="33"/>
      <c r="V51" s="34"/>
      <c r="W51" s="35"/>
      <c r="X51" s="35"/>
      <c r="Y51" s="35"/>
      <c r="Z51" s="35"/>
      <c r="AA51" s="35"/>
      <c r="AB51" s="35"/>
      <c r="AC51" s="35"/>
      <c r="AD51" s="35"/>
      <c r="AE51" s="35"/>
      <c r="AF51" s="35"/>
      <c r="AG51" s="35"/>
    </row>
    <row r="52" spans="1:34" ht="129.75" customHeight="1" x14ac:dyDescent="0.25">
      <c r="A52" s="23" t="s">
        <v>49</v>
      </c>
      <c r="B52" s="25">
        <v>926</v>
      </c>
      <c r="C52" s="19" t="s">
        <v>14</v>
      </c>
      <c r="D52" s="19" t="s">
        <v>37</v>
      </c>
      <c r="E52" s="19" t="s">
        <v>14</v>
      </c>
      <c r="F52" s="19" t="s">
        <v>23</v>
      </c>
      <c r="G52" s="19" t="s">
        <v>47</v>
      </c>
      <c r="H52" s="19" t="s">
        <v>50</v>
      </c>
      <c r="I52" s="20"/>
      <c r="J52" s="20">
        <f>J53</f>
        <v>0</v>
      </c>
      <c r="K52" s="26">
        <f>K53+K54+K55</f>
        <v>0</v>
      </c>
      <c r="L52" s="26"/>
      <c r="M52" s="26"/>
      <c r="N52" s="31"/>
      <c r="O52" s="29"/>
      <c r="P52" s="20"/>
      <c r="Q52" s="29"/>
      <c r="R52" s="45"/>
      <c r="S52" s="32"/>
      <c r="T52" s="32"/>
      <c r="U52" s="33"/>
      <c r="V52" s="34"/>
      <c r="W52" s="35"/>
      <c r="X52" s="35"/>
      <c r="Y52" s="35"/>
      <c r="Z52" s="35"/>
      <c r="AA52" s="35"/>
      <c r="AB52" s="35"/>
      <c r="AC52" s="35"/>
      <c r="AD52" s="35"/>
      <c r="AE52" s="35"/>
      <c r="AF52" s="35"/>
      <c r="AG52" s="35"/>
    </row>
    <row r="53" spans="1:34" ht="31.5" x14ac:dyDescent="0.25">
      <c r="A53" s="25" t="s">
        <v>29</v>
      </c>
      <c r="B53" s="25">
        <v>926</v>
      </c>
      <c r="C53" s="19" t="s">
        <v>14</v>
      </c>
      <c r="D53" s="19" t="s">
        <v>37</v>
      </c>
      <c r="E53" s="19" t="s">
        <v>14</v>
      </c>
      <c r="F53" s="19" t="s">
        <v>23</v>
      </c>
      <c r="G53" s="19" t="s">
        <v>47</v>
      </c>
      <c r="H53" s="19" t="s">
        <v>50</v>
      </c>
      <c r="I53" s="41">
        <v>121</v>
      </c>
      <c r="J53" s="20"/>
      <c r="K53" s="36"/>
      <c r="L53" s="26"/>
      <c r="M53" s="26"/>
      <c r="N53" s="31"/>
      <c r="O53" s="29"/>
      <c r="P53" s="20"/>
      <c r="Q53" s="29"/>
      <c r="R53" s="45"/>
      <c r="S53" s="32"/>
      <c r="T53" s="32"/>
      <c r="U53" s="33"/>
      <c r="V53" s="34"/>
      <c r="W53" s="35"/>
      <c r="X53" s="35"/>
      <c r="Y53" s="35"/>
      <c r="Z53" s="35"/>
      <c r="AA53" s="35"/>
      <c r="AB53" s="35"/>
      <c r="AC53" s="35"/>
      <c r="AD53" s="35"/>
      <c r="AE53" s="35"/>
      <c r="AF53" s="35"/>
      <c r="AG53" s="35"/>
    </row>
    <row r="54" spans="1:34" s="4" customFormat="1" ht="78.75" x14ac:dyDescent="0.25">
      <c r="A54" s="40" t="s">
        <v>40</v>
      </c>
      <c r="B54" s="25">
        <v>926</v>
      </c>
      <c r="C54" s="19" t="s">
        <v>14</v>
      </c>
      <c r="D54" s="19" t="s">
        <v>37</v>
      </c>
      <c r="E54" s="19" t="s">
        <v>14</v>
      </c>
      <c r="F54" s="19" t="s">
        <v>23</v>
      </c>
      <c r="G54" s="19" t="s">
        <v>47</v>
      </c>
      <c r="H54" s="19" t="s">
        <v>50</v>
      </c>
      <c r="I54" s="41" t="s">
        <v>41</v>
      </c>
      <c r="J54" s="36"/>
      <c r="K54" s="36"/>
      <c r="L54" s="36"/>
      <c r="M54" s="36"/>
      <c r="N54" s="36"/>
      <c r="O54" s="36"/>
      <c r="P54" s="42"/>
      <c r="Q54" s="36"/>
      <c r="R54" s="42"/>
      <c r="S54" s="43"/>
      <c r="T54" s="43"/>
      <c r="U54" s="43"/>
      <c r="V54" s="43"/>
      <c r="W54" s="43"/>
      <c r="X54" s="43"/>
      <c r="Y54" s="43"/>
      <c r="Z54" s="43"/>
      <c r="AA54" s="43"/>
      <c r="AB54" s="43"/>
      <c r="AC54" s="43"/>
      <c r="AD54" s="43"/>
      <c r="AE54" s="43"/>
      <c r="AF54" s="43"/>
      <c r="AG54" s="43"/>
      <c r="AH54" s="43"/>
    </row>
    <row r="55" spans="1:34" s="4" customFormat="1" ht="45" customHeight="1" x14ac:dyDescent="0.25">
      <c r="A55" s="25" t="s">
        <v>58</v>
      </c>
      <c r="B55" s="25">
        <v>926</v>
      </c>
      <c r="C55" s="19" t="s">
        <v>14</v>
      </c>
      <c r="D55" s="19" t="s">
        <v>37</v>
      </c>
      <c r="E55" s="19" t="s">
        <v>14</v>
      </c>
      <c r="F55" s="19" t="s">
        <v>23</v>
      </c>
      <c r="G55" s="19" t="s">
        <v>47</v>
      </c>
      <c r="H55" s="19" t="s">
        <v>50</v>
      </c>
      <c r="I55" s="41" t="s">
        <v>59</v>
      </c>
      <c r="J55" s="36"/>
      <c r="K55" s="36"/>
      <c r="L55" s="36"/>
      <c r="M55" s="36"/>
      <c r="N55" s="36"/>
      <c r="O55" s="36"/>
      <c r="P55" s="42"/>
      <c r="Q55" s="36"/>
      <c r="R55" s="42"/>
      <c r="S55" s="43"/>
      <c r="T55" s="43"/>
      <c r="U55" s="43"/>
      <c r="V55" s="43"/>
      <c r="W55" s="43"/>
      <c r="X55" s="43"/>
      <c r="Y55" s="43"/>
      <c r="Z55" s="43"/>
      <c r="AA55" s="43"/>
      <c r="AB55" s="43"/>
      <c r="AC55" s="43"/>
      <c r="AD55" s="43"/>
      <c r="AE55" s="43"/>
      <c r="AF55" s="43"/>
      <c r="AG55" s="43"/>
      <c r="AH55" s="43"/>
    </row>
    <row r="56" spans="1:34" s="4" customFormat="1" ht="45" customHeight="1" x14ac:dyDescent="0.25">
      <c r="A56" s="25" t="s">
        <v>44</v>
      </c>
      <c r="B56" s="25">
        <v>926</v>
      </c>
      <c r="C56" s="19" t="s">
        <v>14</v>
      </c>
      <c r="D56" s="19" t="s">
        <v>37</v>
      </c>
      <c r="E56" s="19" t="s">
        <v>32</v>
      </c>
      <c r="F56" s="19" t="s">
        <v>22</v>
      </c>
      <c r="G56" s="19"/>
      <c r="H56" s="19"/>
      <c r="I56" s="41"/>
      <c r="J56" s="36"/>
      <c r="K56" s="36">
        <f>K57+K61</f>
        <v>0</v>
      </c>
      <c r="L56" s="36"/>
      <c r="M56" s="36"/>
      <c r="N56" s="36"/>
      <c r="O56" s="36"/>
      <c r="P56" s="42"/>
      <c r="Q56" s="36"/>
      <c r="R56" s="42"/>
      <c r="S56" s="43"/>
      <c r="T56" s="43"/>
      <c r="U56" s="43"/>
      <c r="V56" s="43"/>
      <c r="W56" s="43"/>
      <c r="X56" s="43"/>
      <c r="Y56" s="43"/>
      <c r="Z56" s="43"/>
      <c r="AA56" s="43"/>
      <c r="AB56" s="43"/>
      <c r="AC56" s="43"/>
      <c r="AD56" s="43"/>
      <c r="AE56" s="43"/>
      <c r="AF56" s="43"/>
      <c r="AG56" s="43"/>
      <c r="AH56" s="43"/>
    </row>
    <row r="57" spans="1:34" s="4" customFormat="1" ht="45" customHeight="1" x14ac:dyDescent="0.25">
      <c r="A57" s="25" t="s">
        <v>45</v>
      </c>
      <c r="B57" s="25">
        <v>926</v>
      </c>
      <c r="C57" s="19" t="s">
        <v>14</v>
      </c>
      <c r="D57" s="19" t="s">
        <v>37</v>
      </c>
      <c r="E57" s="19" t="s">
        <v>32</v>
      </c>
      <c r="F57" s="19" t="s">
        <v>23</v>
      </c>
      <c r="G57" s="19"/>
      <c r="H57" s="19"/>
      <c r="I57" s="41"/>
      <c r="J57" s="36"/>
      <c r="K57" s="36">
        <f>K58</f>
        <v>0</v>
      </c>
      <c r="L57" s="36"/>
      <c r="M57" s="36"/>
      <c r="N57" s="36"/>
      <c r="O57" s="36"/>
      <c r="P57" s="42"/>
      <c r="Q57" s="36"/>
      <c r="R57" s="42"/>
      <c r="S57" s="43"/>
      <c r="T57" s="43"/>
      <c r="U57" s="43"/>
      <c r="V57" s="43"/>
      <c r="W57" s="43"/>
      <c r="X57" s="43"/>
      <c r="Y57" s="43"/>
      <c r="Z57" s="43"/>
      <c r="AA57" s="43"/>
      <c r="AB57" s="43"/>
      <c r="AC57" s="43"/>
      <c r="AD57" s="43"/>
      <c r="AE57" s="43"/>
      <c r="AF57" s="43"/>
      <c r="AG57" s="43"/>
      <c r="AH57" s="43"/>
    </row>
    <row r="58" spans="1:34" ht="94.5" x14ac:dyDescent="0.25">
      <c r="A58" s="25" t="s">
        <v>66</v>
      </c>
      <c r="B58" s="25">
        <v>926</v>
      </c>
      <c r="C58" s="19" t="s">
        <v>14</v>
      </c>
      <c r="D58" s="19" t="s">
        <v>37</v>
      </c>
      <c r="E58" s="19" t="s">
        <v>32</v>
      </c>
      <c r="F58" s="19" t="s">
        <v>23</v>
      </c>
      <c r="G58" s="19" t="s">
        <v>47</v>
      </c>
      <c r="H58" s="19" t="s">
        <v>67</v>
      </c>
      <c r="I58" s="19"/>
      <c r="J58" s="19"/>
      <c r="K58" s="20">
        <f>K59</f>
        <v>0</v>
      </c>
      <c r="L58" s="20"/>
      <c r="M58" s="20"/>
      <c r="N58" s="20"/>
      <c r="O58" s="31"/>
      <c r="P58" s="29"/>
      <c r="Q58" s="20"/>
      <c r="R58" s="29"/>
    </row>
    <row r="59" spans="1:34" ht="78.75" x14ac:dyDescent="0.25">
      <c r="A59" s="25" t="s">
        <v>68</v>
      </c>
      <c r="B59" s="25">
        <v>926</v>
      </c>
      <c r="C59" s="19" t="s">
        <v>14</v>
      </c>
      <c r="D59" s="19" t="s">
        <v>37</v>
      </c>
      <c r="E59" s="19" t="s">
        <v>32</v>
      </c>
      <c r="F59" s="19" t="s">
        <v>23</v>
      </c>
      <c r="G59" s="19" t="s">
        <v>47</v>
      </c>
      <c r="H59" s="19" t="s">
        <v>69</v>
      </c>
      <c r="I59" s="19"/>
      <c r="J59" s="19"/>
      <c r="K59" s="20">
        <f>K60</f>
        <v>0</v>
      </c>
      <c r="L59" s="20"/>
      <c r="M59" s="20"/>
      <c r="N59" s="20"/>
      <c r="O59" s="31"/>
      <c r="P59" s="29"/>
      <c r="Q59" s="20"/>
      <c r="R59" s="29"/>
    </row>
    <row r="60" spans="1:34" ht="47.25" customHeight="1" x14ac:dyDescent="0.25">
      <c r="A60" s="25" t="s">
        <v>58</v>
      </c>
      <c r="B60" s="25">
        <v>926</v>
      </c>
      <c r="C60" s="19" t="s">
        <v>14</v>
      </c>
      <c r="D60" s="19" t="s">
        <v>37</v>
      </c>
      <c r="E60" s="19" t="s">
        <v>32</v>
      </c>
      <c r="F60" s="19" t="s">
        <v>23</v>
      </c>
      <c r="G60" s="19" t="s">
        <v>47</v>
      </c>
      <c r="H60" s="19" t="s">
        <v>69</v>
      </c>
      <c r="I60" s="19" t="s">
        <v>59</v>
      </c>
      <c r="J60" s="19" t="s">
        <v>70</v>
      </c>
      <c r="K60" s="20"/>
      <c r="L60" s="20"/>
      <c r="M60" s="20"/>
      <c r="N60" s="20"/>
      <c r="O60" s="31"/>
      <c r="P60" s="29"/>
      <c r="Q60" s="20"/>
      <c r="R60" s="29"/>
    </row>
    <row r="61" spans="1:34" ht="142.5" customHeight="1" x14ac:dyDescent="0.25">
      <c r="A61" s="25" t="s">
        <v>71</v>
      </c>
      <c r="B61" s="25">
        <v>926</v>
      </c>
      <c r="C61" s="19" t="s">
        <v>14</v>
      </c>
      <c r="D61" s="19" t="s">
        <v>37</v>
      </c>
      <c r="E61" s="19" t="s">
        <v>32</v>
      </c>
      <c r="F61" s="19" t="s">
        <v>23</v>
      </c>
      <c r="G61" s="19" t="s">
        <v>47</v>
      </c>
      <c r="H61" s="19" t="s">
        <v>72</v>
      </c>
      <c r="I61" s="19"/>
      <c r="J61" s="19"/>
      <c r="K61" s="20">
        <f>K62</f>
        <v>0</v>
      </c>
      <c r="L61" s="20"/>
      <c r="M61" s="20"/>
      <c r="N61" s="20"/>
      <c r="O61" s="31"/>
      <c r="P61" s="29"/>
      <c r="Q61" s="20"/>
      <c r="R61" s="29"/>
    </row>
    <row r="62" spans="1:34" ht="23.25" customHeight="1" x14ac:dyDescent="0.25">
      <c r="A62" s="25" t="s">
        <v>73</v>
      </c>
      <c r="B62" s="25">
        <v>926</v>
      </c>
      <c r="C62" s="19" t="s">
        <v>14</v>
      </c>
      <c r="D62" s="19" t="s">
        <v>37</v>
      </c>
      <c r="E62" s="19" t="s">
        <v>32</v>
      </c>
      <c r="F62" s="19" t="s">
        <v>23</v>
      </c>
      <c r="G62" s="19" t="s">
        <v>47</v>
      </c>
      <c r="H62" s="19" t="s">
        <v>72</v>
      </c>
      <c r="I62" s="19" t="s">
        <v>74</v>
      </c>
      <c r="J62" s="19"/>
      <c r="K62" s="20"/>
      <c r="L62" s="20"/>
      <c r="M62" s="20"/>
      <c r="N62" s="20"/>
      <c r="O62" s="31"/>
      <c r="P62" s="29"/>
      <c r="Q62" s="20"/>
      <c r="R62" s="29"/>
    </row>
    <row r="63" spans="1:34" ht="36" customHeight="1" x14ac:dyDescent="0.25">
      <c r="A63" s="25" t="s">
        <v>75</v>
      </c>
      <c r="B63" s="25">
        <v>926</v>
      </c>
      <c r="C63" s="19" t="s">
        <v>14</v>
      </c>
      <c r="D63" s="19" t="s">
        <v>76</v>
      </c>
      <c r="E63" s="19"/>
      <c r="F63" s="19"/>
      <c r="G63" s="19"/>
      <c r="H63" s="19"/>
      <c r="I63" s="19"/>
      <c r="J63" s="19"/>
      <c r="K63" s="20">
        <f>K64</f>
        <v>0</v>
      </c>
      <c r="L63" s="20"/>
      <c r="M63" s="20"/>
      <c r="N63" s="20"/>
      <c r="O63" s="31"/>
      <c r="P63" s="29"/>
      <c r="Q63" s="20"/>
      <c r="R63" s="29"/>
    </row>
    <row r="64" spans="1:34" ht="47.25" customHeight="1" x14ac:dyDescent="0.25">
      <c r="A64" s="25" t="s">
        <v>77</v>
      </c>
      <c r="B64" s="25">
        <v>926</v>
      </c>
      <c r="C64" s="19" t="s">
        <v>14</v>
      </c>
      <c r="D64" s="19" t="s">
        <v>76</v>
      </c>
      <c r="E64" s="19" t="s">
        <v>32</v>
      </c>
      <c r="F64" s="19" t="s">
        <v>22</v>
      </c>
      <c r="G64" s="19"/>
      <c r="H64" s="19"/>
      <c r="I64" s="19"/>
      <c r="J64" s="19"/>
      <c r="K64" s="20">
        <f>K65</f>
        <v>0</v>
      </c>
      <c r="L64" s="20"/>
      <c r="M64" s="20"/>
      <c r="N64" s="20"/>
      <c r="O64" s="31"/>
      <c r="P64" s="29"/>
      <c r="Q64" s="20"/>
      <c r="R64" s="29"/>
    </row>
    <row r="65" spans="1:18" ht="66" customHeight="1" x14ac:dyDescent="0.25">
      <c r="A65" s="25" t="s">
        <v>78</v>
      </c>
      <c r="B65" s="25">
        <v>926</v>
      </c>
      <c r="C65" s="19" t="s">
        <v>14</v>
      </c>
      <c r="D65" s="19" t="s">
        <v>76</v>
      </c>
      <c r="E65" s="19" t="s">
        <v>32</v>
      </c>
      <c r="F65" s="19" t="s">
        <v>23</v>
      </c>
      <c r="G65" s="19"/>
      <c r="H65" s="19"/>
      <c r="I65" s="19"/>
      <c r="J65" s="19"/>
      <c r="K65" s="20">
        <f>K66</f>
        <v>0</v>
      </c>
      <c r="L65" s="20"/>
      <c r="M65" s="20"/>
      <c r="N65" s="20"/>
      <c r="O65" s="31"/>
      <c r="P65" s="29"/>
      <c r="Q65" s="20"/>
      <c r="R65" s="29"/>
    </row>
    <row r="66" spans="1:18" ht="63.75" customHeight="1" x14ac:dyDescent="0.25">
      <c r="A66" s="25" t="s">
        <v>79</v>
      </c>
      <c r="B66" s="25">
        <v>926</v>
      </c>
      <c r="C66" s="19" t="s">
        <v>14</v>
      </c>
      <c r="D66" s="19" t="s">
        <v>76</v>
      </c>
      <c r="E66" s="19" t="s">
        <v>32</v>
      </c>
      <c r="F66" s="19" t="s">
        <v>23</v>
      </c>
      <c r="G66" s="19" t="s">
        <v>47</v>
      </c>
      <c r="H66" s="19" t="s">
        <v>80</v>
      </c>
      <c r="I66" s="19"/>
      <c r="J66" s="19"/>
      <c r="K66" s="20">
        <f>K67</f>
        <v>0</v>
      </c>
      <c r="L66" s="20"/>
      <c r="M66" s="20"/>
      <c r="N66" s="20"/>
      <c r="O66" s="31"/>
      <c r="P66" s="29"/>
      <c r="Q66" s="20"/>
      <c r="R66" s="29"/>
    </row>
    <row r="67" spans="1:18" ht="22.5" customHeight="1" x14ac:dyDescent="0.25">
      <c r="A67" s="25" t="s">
        <v>81</v>
      </c>
      <c r="B67" s="25">
        <v>926</v>
      </c>
      <c r="C67" s="19" t="s">
        <v>14</v>
      </c>
      <c r="D67" s="19" t="s">
        <v>76</v>
      </c>
      <c r="E67" s="19" t="s">
        <v>32</v>
      </c>
      <c r="F67" s="19" t="s">
        <v>23</v>
      </c>
      <c r="G67" s="19" t="s">
        <v>47</v>
      </c>
      <c r="H67" s="19" t="s">
        <v>80</v>
      </c>
      <c r="I67" s="19" t="s">
        <v>82</v>
      </c>
      <c r="J67" s="19"/>
      <c r="K67" s="20"/>
      <c r="L67" s="20"/>
      <c r="M67" s="20"/>
      <c r="N67" s="20"/>
      <c r="O67" s="31"/>
      <c r="P67" s="29"/>
      <c r="Q67" s="20"/>
      <c r="R67" s="29"/>
    </row>
    <row r="68" spans="1:18" ht="14.25" customHeight="1" x14ac:dyDescent="0.25">
      <c r="A68" s="25" t="s">
        <v>83</v>
      </c>
      <c r="B68" s="25">
        <v>926</v>
      </c>
      <c r="C68" s="19" t="s">
        <v>14</v>
      </c>
      <c r="D68" s="19" t="s">
        <v>84</v>
      </c>
      <c r="E68" s="19"/>
      <c r="F68" s="19"/>
      <c r="G68" s="19"/>
      <c r="H68" s="19"/>
      <c r="I68" s="19"/>
      <c r="J68" s="20" t="e">
        <f>J71</f>
        <v>#REF!</v>
      </c>
      <c r="K68" s="20">
        <f>K69</f>
        <v>0</v>
      </c>
      <c r="L68" s="20"/>
      <c r="M68" s="20"/>
      <c r="N68" s="20"/>
      <c r="O68" s="31"/>
      <c r="P68" s="29"/>
      <c r="Q68" s="20"/>
    </row>
    <row r="69" spans="1:18" ht="47.25" x14ac:dyDescent="0.25">
      <c r="A69" s="23" t="s">
        <v>77</v>
      </c>
      <c r="B69" s="25">
        <v>926</v>
      </c>
      <c r="C69" s="19" t="s">
        <v>14</v>
      </c>
      <c r="D69" s="19" t="s">
        <v>84</v>
      </c>
      <c r="E69" s="19" t="s">
        <v>32</v>
      </c>
      <c r="F69" s="19" t="s">
        <v>22</v>
      </c>
      <c r="G69" s="19"/>
      <c r="H69" s="19"/>
      <c r="I69" s="19"/>
      <c r="J69" s="20"/>
      <c r="K69" s="20">
        <f>K70</f>
        <v>0</v>
      </c>
      <c r="L69" s="20"/>
      <c r="M69" s="20"/>
      <c r="N69" s="20"/>
      <c r="O69" s="31"/>
      <c r="P69" s="29"/>
      <c r="Q69" s="20"/>
    </row>
    <row r="70" spans="1:18" ht="63" x14ac:dyDescent="0.25">
      <c r="A70" s="23" t="s">
        <v>78</v>
      </c>
      <c r="B70" s="25">
        <v>926</v>
      </c>
      <c r="C70" s="19" t="s">
        <v>14</v>
      </c>
      <c r="D70" s="19" t="s">
        <v>84</v>
      </c>
      <c r="E70" s="19" t="s">
        <v>32</v>
      </c>
      <c r="F70" s="19" t="s">
        <v>23</v>
      </c>
      <c r="G70" s="19"/>
      <c r="H70" s="19"/>
      <c r="I70" s="19"/>
      <c r="J70" s="20"/>
      <c r="K70" s="20">
        <f>K71</f>
        <v>0</v>
      </c>
      <c r="L70" s="20"/>
      <c r="M70" s="20"/>
      <c r="N70" s="20"/>
      <c r="O70" s="31"/>
      <c r="P70" s="29"/>
      <c r="Q70" s="20"/>
    </row>
    <row r="71" spans="1:18" ht="31.5" x14ac:dyDescent="0.25">
      <c r="A71" s="25" t="s">
        <v>85</v>
      </c>
      <c r="B71" s="25">
        <v>926</v>
      </c>
      <c r="C71" s="19" t="s">
        <v>14</v>
      </c>
      <c r="D71" s="19" t="s">
        <v>84</v>
      </c>
      <c r="E71" s="19" t="s">
        <v>32</v>
      </c>
      <c r="F71" s="19" t="s">
        <v>23</v>
      </c>
      <c r="G71" s="19" t="s">
        <v>47</v>
      </c>
      <c r="H71" s="19" t="s">
        <v>86</v>
      </c>
      <c r="I71" s="19"/>
      <c r="J71" s="20" t="e">
        <f>J72</f>
        <v>#REF!</v>
      </c>
      <c r="K71" s="20">
        <f>K72</f>
        <v>0</v>
      </c>
      <c r="L71" s="20"/>
      <c r="M71" s="20"/>
      <c r="N71" s="20"/>
      <c r="O71" s="31"/>
      <c r="P71" s="29"/>
      <c r="Q71" s="20"/>
    </row>
    <row r="72" spans="1:18" ht="13.5" customHeight="1" x14ac:dyDescent="0.25">
      <c r="A72" s="25" t="s">
        <v>87</v>
      </c>
      <c r="B72" s="25">
        <v>926</v>
      </c>
      <c r="C72" s="19" t="s">
        <v>14</v>
      </c>
      <c r="D72" s="19" t="s">
        <v>84</v>
      </c>
      <c r="E72" s="19" t="s">
        <v>32</v>
      </c>
      <c r="F72" s="19" t="s">
        <v>23</v>
      </c>
      <c r="G72" s="19" t="s">
        <v>47</v>
      </c>
      <c r="H72" s="19" t="s">
        <v>86</v>
      </c>
      <c r="I72" s="19" t="s">
        <v>88</v>
      </c>
      <c r="J72" s="20" t="e">
        <f>#REF!</f>
        <v>#REF!</v>
      </c>
      <c r="K72" s="36"/>
      <c r="L72" s="20"/>
      <c r="M72" s="20"/>
      <c r="N72" s="20"/>
      <c r="O72" s="31"/>
      <c r="P72" s="29"/>
      <c r="Q72" s="20"/>
    </row>
    <row r="73" spans="1:18" ht="13.5" hidden="1" customHeight="1" x14ac:dyDescent="0.25">
      <c r="A73" s="25" t="s">
        <v>89</v>
      </c>
      <c r="B73" s="25">
        <v>915</v>
      </c>
      <c r="C73" s="41" t="s">
        <v>14</v>
      </c>
      <c r="D73" s="41" t="s">
        <v>90</v>
      </c>
      <c r="E73" s="41"/>
      <c r="F73" s="41"/>
      <c r="G73" s="41"/>
      <c r="H73" s="41"/>
      <c r="I73" s="11"/>
      <c r="J73" s="20" t="e">
        <f>#REF!+J74+#REF!+#REF!</f>
        <v>#REF!</v>
      </c>
      <c r="K73" s="20">
        <f>K75</f>
        <v>0</v>
      </c>
      <c r="L73" s="20"/>
      <c r="M73" s="20"/>
      <c r="N73" s="20"/>
      <c r="O73" s="31"/>
      <c r="P73" s="29"/>
      <c r="Q73" s="20"/>
    </row>
    <row r="74" spans="1:18" ht="36" hidden="1" customHeight="1" x14ac:dyDescent="0.25">
      <c r="A74" s="25" t="s">
        <v>91</v>
      </c>
      <c r="B74" s="25">
        <v>915</v>
      </c>
      <c r="C74" s="19" t="s">
        <v>14</v>
      </c>
      <c r="D74" s="19" t="s">
        <v>90</v>
      </c>
      <c r="E74" s="19" t="s">
        <v>92</v>
      </c>
      <c r="F74" s="19" t="s">
        <v>93</v>
      </c>
      <c r="G74" s="19"/>
      <c r="H74" s="19" t="s">
        <v>94</v>
      </c>
      <c r="I74" s="11"/>
      <c r="J74" s="20" t="e">
        <f>J75</f>
        <v>#REF!</v>
      </c>
      <c r="K74" s="20">
        <f>K75</f>
        <v>0</v>
      </c>
      <c r="L74" s="20"/>
      <c r="M74" s="20"/>
      <c r="N74" s="20"/>
      <c r="O74" s="31"/>
      <c r="P74" s="29"/>
      <c r="Q74" s="20"/>
    </row>
    <row r="75" spans="1:18" ht="16.5" hidden="1" customHeight="1" x14ac:dyDescent="0.25">
      <c r="A75" s="25" t="s">
        <v>95</v>
      </c>
      <c r="B75" s="25">
        <v>915</v>
      </c>
      <c r="C75" s="19" t="s">
        <v>14</v>
      </c>
      <c r="D75" s="19" t="s">
        <v>90</v>
      </c>
      <c r="E75" s="19" t="s">
        <v>92</v>
      </c>
      <c r="F75" s="19" t="s">
        <v>93</v>
      </c>
      <c r="G75" s="19"/>
      <c r="H75" s="19" t="s">
        <v>96</v>
      </c>
      <c r="I75" s="11"/>
      <c r="J75" s="20" t="e">
        <f>J76</f>
        <v>#REF!</v>
      </c>
      <c r="K75" s="20">
        <f>K76</f>
        <v>0</v>
      </c>
      <c r="L75" s="20"/>
      <c r="M75" s="20"/>
      <c r="N75" s="20"/>
      <c r="O75" s="31"/>
      <c r="P75" s="29"/>
      <c r="Q75" s="20"/>
    </row>
    <row r="76" spans="1:18" ht="26.25" hidden="1" customHeight="1" x14ac:dyDescent="0.25">
      <c r="A76" s="25" t="s">
        <v>58</v>
      </c>
      <c r="B76" s="25">
        <v>915</v>
      </c>
      <c r="C76" s="19" t="s">
        <v>14</v>
      </c>
      <c r="D76" s="19" t="s">
        <v>90</v>
      </c>
      <c r="E76" s="19" t="s">
        <v>92</v>
      </c>
      <c r="F76" s="19" t="s">
        <v>93</v>
      </c>
      <c r="G76" s="19"/>
      <c r="H76" s="19" t="s">
        <v>96</v>
      </c>
      <c r="I76" s="19" t="s">
        <v>59</v>
      </c>
      <c r="J76" s="20" t="e">
        <f>#REF!</f>
        <v>#REF!</v>
      </c>
      <c r="K76" s="20"/>
      <c r="L76" s="20"/>
      <c r="M76" s="20"/>
      <c r="N76" s="20"/>
      <c r="O76" s="31"/>
      <c r="P76" s="29"/>
      <c r="Q76" s="20"/>
    </row>
    <row r="77" spans="1:18" ht="26.25" customHeight="1" x14ac:dyDescent="0.25">
      <c r="A77" s="25" t="s">
        <v>89</v>
      </c>
      <c r="B77" s="25">
        <v>926</v>
      </c>
      <c r="C77" s="19" t="s">
        <v>14</v>
      </c>
      <c r="D77" s="19"/>
      <c r="E77" s="19"/>
      <c r="F77" s="19"/>
      <c r="G77" s="19"/>
      <c r="H77" s="19"/>
      <c r="I77" s="19"/>
      <c r="J77" s="20"/>
      <c r="K77" s="20">
        <f>K78+K83+K87</f>
        <v>0</v>
      </c>
      <c r="L77" s="20"/>
      <c r="M77" s="20"/>
      <c r="N77" s="20"/>
      <c r="O77" s="31"/>
      <c r="P77" s="29"/>
      <c r="Q77" s="20"/>
    </row>
    <row r="78" spans="1:18" ht="46.5" customHeight="1" x14ac:dyDescent="0.25">
      <c r="A78" s="25" t="s">
        <v>77</v>
      </c>
      <c r="B78" s="25">
        <v>926</v>
      </c>
      <c r="C78" s="19" t="s">
        <v>14</v>
      </c>
      <c r="D78" s="19" t="s">
        <v>90</v>
      </c>
      <c r="E78" s="19" t="s">
        <v>32</v>
      </c>
      <c r="F78" s="19" t="s">
        <v>22</v>
      </c>
      <c r="G78" s="19"/>
      <c r="H78" s="19"/>
      <c r="I78" s="19"/>
      <c r="J78" s="20"/>
      <c r="K78" s="20">
        <f>K79</f>
        <v>0</v>
      </c>
      <c r="L78" s="20"/>
      <c r="M78" s="20"/>
      <c r="N78" s="20"/>
      <c r="O78" s="31"/>
      <c r="P78" s="29"/>
      <c r="Q78" s="20"/>
    </row>
    <row r="79" spans="1:18" ht="46.5" customHeight="1" x14ac:dyDescent="0.25">
      <c r="A79" s="25" t="s">
        <v>78</v>
      </c>
      <c r="B79" s="25">
        <v>926</v>
      </c>
      <c r="C79" s="19" t="s">
        <v>14</v>
      </c>
      <c r="D79" s="19" t="s">
        <v>90</v>
      </c>
      <c r="E79" s="19" t="s">
        <v>32</v>
      </c>
      <c r="F79" s="19" t="s">
        <v>23</v>
      </c>
      <c r="G79" s="19"/>
      <c r="H79" s="19"/>
      <c r="I79" s="19"/>
      <c r="J79" s="20"/>
      <c r="K79" s="20">
        <f>K80+K82</f>
        <v>0</v>
      </c>
      <c r="L79" s="20"/>
      <c r="M79" s="20"/>
      <c r="N79" s="20"/>
      <c r="O79" s="31"/>
      <c r="P79" s="29"/>
      <c r="Q79" s="20"/>
    </row>
    <row r="80" spans="1:18" ht="34.5" customHeight="1" x14ac:dyDescent="0.25">
      <c r="A80" s="25" t="s">
        <v>97</v>
      </c>
      <c r="B80" s="25">
        <v>926</v>
      </c>
      <c r="C80" s="19" t="s">
        <v>14</v>
      </c>
      <c r="D80" s="19" t="s">
        <v>90</v>
      </c>
      <c r="E80" s="19" t="s">
        <v>32</v>
      </c>
      <c r="F80" s="19" t="s">
        <v>23</v>
      </c>
      <c r="G80" s="19" t="s">
        <v>47</v>
      </c>
      <c r="H80" s="19" t="s">
        <v>98</v>
      </c>
      <c r="I80" s="19"/>
      <c r="J80" s="20"/>
      <c r="K80" s="20">
        <f>K81</f>
        <v>0</v>
      </c>
      <c r="L80" s="20"/>
      <c r="M80" s="20"/>
      <c r="N80" s="20"/>
      <c r="O80" s="31"/>
      <c r="P80" s="29"/>
      <c r="Q80" s="20"/>
    </row>
    <row r="81" spans="1:17" ht="45.75" customHeight="1" x14ac:dyDescent="0.25">
      <c r="A81" s="25" t="s">
        <v>58</v>
      </c>
      <c r="B81" s="25">
        <v>926</v>
      </c>
      <c r="C81" s="19" t="s">
        <v>14</v>
      </c>
      <c r="D81" s="19" t="s">
        <v>90</v>
      </c>
      <c r="E81" s="19" t="s">
        <v>32</v>
      </c>
      <c r="F81" s="19" t="s">
        <v>23</v>
      </c>
      <c r="G81" s="19" t="s">
        <v>47</v>
      </c>
      <c r="H81" s="19" t="s">
        <v>98</v>
      </c>
      <c r="I81" s="19" t="s">
        <v>59</v>
      </c>
      <c r="J81" s="20"/>
      <c r="K81" s="36"/>
      <c r="L81" s="20"/>
      <c r="M81" s="20"/>
      <c r="N81" s="20"/>
      <c r="O81" s="31"/>
      <c r="P81" s="29"/>
      <c r="Q81" s="20"/>
    </row>
    <row r="82" spans="1:17" ht="75" customHeight="1" x14ac:dyDescent="0.25">
      <c r="A82" s="25" t="s">
        <v>58</v>
      </c>
      <c r="B82" s="25">
        <v>926</v>
      </c>
      <c r="C82" s="19" t="s">
        <v>14</v>
      </c>
      <c r="D82" s="19" t="s">
        <v>90</v>
      </c>
      <c r="E82" s="19" t="s">
        <v>32</v>
      </c>
      <c r="F82" s="19" t="s">
        <v>23</v>
      </c>
      <c r="G82" s="19" t="s">
        <v>47</v>
      </c>
      <c r="H82" s="19" t="s">
        <v>99</v>
      </c>
      <c r="I82" s="19" t="s">
        <v>59</v>
      </c>
      <c r="J82" s="20"/>
      <c r="K82" s="20"/>
      <c r="L82" s="20"/>
      <c r="M82" s="20"/>
      <c r="N82" s="20"/>
      <c r="O82" s="31"/>
      <c r="P82" s="29"/>
      <c r="Q82" s="20"/>
    </row>
    <row r="83" spans="1:17" ht="51" customHeight="1" x14ac:dyDescent="0.25">
      <c r="A83" s="25" t="s">
        <v>100</v>
      </c>
      <c r="B83" s="25">
        <v>926</v>
      </c>
      <c r="C83" s="19" t="s">
        <v>14</v>
      </c>
      <c r="D83" s="19" t="s">
        <v>90</v>
      </c>
      <c r="E83" s="19" t="s">
        <v>32</v>
      </c>
      <c r="F83" s="19" t="s">
        <v>23</v>
      </c>
      <c r="G83" s="19" t="s">
        <v>47</v>
      </c>
      <c r="H83" s="19" t="s">
        <v>101</v>
      </c>
      <c r="I83" s="19"/>
      <c r="J83" s="20"/>
      <c r="K83" s="20">
        <f>K84</f>
        <v>0</v>
      </c>
      <c r="L83" s="20"/>
      <c r="M83" s="20"/>
      <c r="N83" s="20"/>
      <c r="O83" s="31"/>
      <c r="P83" s="29"/>
      <c r="Q83" s="20"/>
    </row>
    <row r="84" spans="1:17" ht="83.25" customHeight="1" x14ac:dyDescent="0.25">
      <c r="A84" s="25" t="s">
        <v>58</v>
      </c>
      <c r="B84" s="25">
        <v>926</v>
      </c>
      <c r="C84" s="19" t="s">
        <v>14</v>
      </c>
      <c r="D84" s="19" t="s">
        <v>90</v>
      </c>
      <c r="E84" s="19" t="s">
        <v>32</v>
      </c>
      <c r="F84" s="19" t="s">
        <v>23</v>
      </c>
      <c r="G84" s="19" t="s">
        <v>47</v>
      </c>
      <c r="H84" s="19" t="s">
        <v>101</v>
      </c>
      <c r="I84" s="19" t="s">
        <v>59</v>
      </c>
      <c r="J84" s="20"/>
      <c r="K84" s="20"/>
      <c r="L84" s="20"/>
      <c r="M84" s="20"/>
      <c r="N84" s="20"/>
      <c r="O84" s="31"/>
      <c r="P84" s="29"/>
      <c r="Q84" s="20"/>
    </row>
    <row r="85" spans="1:17" ht="94.5" customHeight="1" x14ac:dyDescent="0.25">
      <c r="A85" s="25" t="s">
        <v>102</v>
      </c>
      <c r="B85" s="25">
        <v>926</v>
      </c>
      <c r="C85" s="19" t="s">
        <v>14</v>
      </c>
      <c r="D85" s="19" t="s">
        <v>90</v>
      </c>
      <c r="E85" s="19" t="s">
        <v>103</v>
      </c>
      <c r="F85" s="19"/>
      <c r="G85" s="19"/>
      <c r="H85" s="19"/>
      <c r="I85" s="19"/>
      <c r="J85" s="20"/>
      <c r="K85" s="20">
        <f>K86</f>
        <v>0</v>
      </c>
      <c r="L85" s="20"/>
      <c r="M85" s="20"/>
      <c r="N85" s="20"/>
      <c r="O85" s="31"/>
      <c r="P85" s="29"/>
      <c r="Q85" s="20"/>
    </row>
    <row r="86" spans="1:17" ht="61.5" customHeight="1" x14ac:dyDescent="0.25">
      <c r="A86" s="25" t="s">
        <v>104</v>
      </c>
      <c r="B86" s="25">
        <v>926</v>
      </c>
      <c r="C86" s="19" t="s">
        <v>14</v>
      </c>
      <c r="D86" s="19" t="s">
        <v>90</v>
      </c>
      <c r="E86" s="19" t="s">
        <v>103</v>
      </c>
      <c r="F86" s="19" t="s">
        <v>22</v>
      </c>
      <c r="G86" s="19"/>
      <c r="H86" s="19"/>
      <c r="I86" s="19"/>
      <c r="J86" s="20"/>
      <c r="K86" s="20">
        <f>K87</f>
        <v>0</v>
      </c>
      <c r="L86" s="20"/>
      <c r="M86" s="20"/>
      <c r="N86" s="20"/>
      <c r="O86" s="31"/>
      <c r="P86" s="29"/>
      <c r="Q86" s="20"/>
    </row>
    <row r="87" spans="1:17" ht="51" customHeight="1" x14ac:dyDescent="0.25">
      <c r="A87" s="25" t="s">
        <v>105</v>
      </c>
      <c r="B87" s="25">
        <v>926</v>
      </c>
      <c r="C87" s="19" t="s">
        <v>14</v>
      </c>
      <c r="D87" s="19" t="s">
        <v>90</v>
      </c>
      <c r="E87" s="19" t="s">
        <v>103</v>
      </c>
      <c r="F87" s="19" t="s">
        <v>22</v>
      </c>
      <c r="G87" s="19" t="s">
        <v>14</v>
      </c>
      <c r="H87" s="19"/>
      <c r="I87" s="19"/>
      <c r="J87" s="20"/>
      <c r="K87" s="20">
        <f>K88</f>
        <v>0</v>
      </c>
      <c r="L87" s="20"/>
      <c r="M87" s="20"/>
      <c r="N87" s="20"/>
      <c r="O87" s="31"/>
      <c r="P87" s="29"/>
      <c r="Q87" s="20"/>
    </row>
    <row r="88" spans="1:17" ht="51" customHeight="1" x14ac:dyDescent="0.25">
      <c r="A88" s="25" t="s">
        <v>106</v>
      </c>
      <c r="B88" s="25">
        <v>926</v>
      </c>
      <c r="C88" s="19" t="s">
        <v>14</v>
      </c>
      <c r="D88" s="19" t="s">
        <v>90</v>
      </c>
      <c r="E88" s="19" t="s">
        <v>103</v>
      </c>
      <c r="F88" s="19" t="s">
        <v>22</v>
      </c>
      <c r="G88" s="19" t="s">
        <v>14</v>
      </c>
      <c r="H88" s="19" t="s">
        <v>107</v>
      </c>
      <c r="I88" s="19"/>
      <c r="J88" s="20"/>
      <c r="K88" s="20">
        <f>K89</f>
        <v>0</v>
      </c>
      <c r="L88" s="20"/>
      <c r="M88" s="20"/>
      <c r="N88" s="20"/>
      <c r="O88" s="31"/>
      <c r="P88" s="29"/>
      <c r="Q88" s="20"/>
    </row>
    <row r="89" spans="1:17" ht="15" customHeight="1" x14ac:dyDescent="0.25">
      <c r="A89" s="25" t="s">
        <v>58</v>
      </c>
      <c r="B89" s="25">
        <v>926</v>
      </c>
      <c r="C89" s="19" t="s">
        <v>14</v>
      </c>
      <c r="D89" s="19" t="s">
        <v>90</v>
      </c>
      <c r="E89" s="19" t="s">
        <v>103</v>
      </c>
      <c r="F89" s="19" t="s">
        <v>22</v>
      </c>
      <c r="G89" s="19" t="s">
        <v>14</v>
      </c>
      <c r="H89" s="19" t="s">
        <v>107</v>
      </c>
      <c r="I89" s="19" t="s">
        <v>59</v>
      </c>
      <c r="J89" s="20"/>
      <c r="K89" s="20"/>
      <c r="L89" s="20"/>
      <c r="M89" s="20"/>
      <c r="N89" s="20"/>
      <c r="O89" s="31"/>
      <c r="P89" s="29"/>
      <c r="Q89" s="20"/>
    </row>
    <row r="90" spans="1:17" x14ac:dyDescent="0.25">
      <c r="A90" s="25" t="s">
        <v>108</v>
      </c>
      <c r="B90" s="25">
        <v>926</v>
      </c>
      <c r="C90" s="19" t="s">
        <v>20</v>
      </c>
      <c r="D90" s="19"/>
      <c r="E90" s="19"/>
      <c r="F90" s="19"/>
      <c r="G90" s="19"/>
      <c r="H90" s="19"/>
      <c r="I90" s="19"/>
      <c r="J90" s="20" t="e">
        <f>J91</f>
        <v>#REF!</v>
      </c>
      <c r="K90" s="20">
        <f>K91</f>
        <v>36.4</v>
      </c>
      <c r="L90" s="20"/>
      <c r="M90" s="20"/>
      <c r="N90" s="20"/>
      <c r="O90" s="31"/>
      <c r="P90" s="29"/>
      <c r="Q90" s="20"/>
    </row>
    <row r="91" spans="1:17" ht="31.5" x14ac:dyDescent="0.25">
      <c r="A91" s="25" t="s">
        <v>109</v>
      </c>
      <c r="B91" s="25">
        <v>926</v>
      </c>
      <c r="C91" s="52" t="s">
        <v>20</v>
      </c>
      <c r="D91" s="52" t="s">
        <v>110</v>
      </c>
      <c r="E91" s="11"/>
      <c r="F91" s="11"/>
      <c r="G91" s="53"/>
      <c r="H91" s="11"/>
      <c r="I91" s="11"/>
      <c r="J91" s="20" t="e">
        <f>J94</f>
        <v>#REF!</v>
      </c>
      <c r="K91" s="20">
        <f>K92</f>
        <v>36.4</v>
      </c>
      <c r="L91" s="20"/>
      <c r="M91" s="20"/>
      <c r="N91" s="20"/>
      <c r="O91" s="31"/>
      <c r="P91" s="29"/>
      <c r="Q91" s="20"/>
    </row>
    <row r="92" spans="1:17" ht="47.25" x14ac:dyDescent="0.25">
      <c r="A92" s="23" t="s">
        <v>44</v>
      </c>
      <c r="B92" s="25">
        <v>926</v>
      </c>
      <c r="C92" s="52" t="s">
        <v>20</v>
      </c>
      <c r="D92" s="52" t="s">
        <v>110</v>
      </c>
      <c r="E92" s="11">
        <v>89</v>
      </c>
      <c r="F92" s="11">
        <v>0</v>
      </c>
      <c r="G92" s="53"/>
      <c r="H92" s="11"/>
      <c r="I92" s="11"/>
      <c r="J92" s="20"/>
      <c r="K92" s="20">
        <f>K93</f>
        <v>36.4</v>
      </c>
      <c r="L92" s="20"/>
      <c r="M92" s="20"/>
      <c r="N92" s="20"/>
      <c r="O92" s="31"/>
      <c r="P92" s="29"/>
      <c r="Q92" s="20"/>
    </row>
    <row r="93" spans="1:17" ht="63" x14ac:dyDescent="0.25">
      <c r="A93" s="23" t="s">
        <v>45</v>
      </c>
      <c r="B93" s="25">
        <v>926</v>
      </c>
      <c r="C93" s="52" t="s">
        <v>20</v>
      </c>
      <c r="D93" s="52" t="s">
        <v>110</v>
      </c>
      <c r="E93" s="11">
        <v>89</v>
      </c>
      <c r="F93" s="11">
        <v>1</v>
      </c>
      <c r="G93" s="53"/>
      <c r="H93" s="11"/>
      <c r="I93" s="11"/>
      <c r="J93" s="20"/>
      <c r="K93" s="20">
        <f>K94</f>
        <v>36.4</v>
      </c>
      <c r="L93" s="20"/>
      <c r="M93" s="20"/>
      <c r="N93" s="20"/>
      <c r="O93" s="31"/>
      <c r="P93" s="29"/>
      <c r="Q93" s="20"/>
    </row>
    <row r="94" spans="1:17" ht="47.25" x14ac:dyDescent="0.25">
      <c r="A94" s="25" t="s">
        <v>111</v>
      </c>
      <c r="B94" s="25">
        <v>926</v>
      </c>
      <c r="C94" s="52" t="s">
        <v>20</v>
      </c>
      <c r="D94" s="52" t="s">
        <v>110</v>
      </c>
      <c r="E94" s="19" t="s">
        <v>32</v>
      </c>
      <c r="F94" s="19" t="s">
        <v>23</v>
      </c>
      <c r="G94" s="19" t="s">
        <v>47</v>
      </c>
      <c r="H94" s="19" t="s">
        <v>112</v>
      </c>
      <c r="I94" s="52"/>
      <c r="J94" s="20" t="e">
        <f>#REF!</f>
        <v>#REF!</v>
      </c>
      <c r="K94" s="20">
        <f>K95+K96+K97+K98</f>
        <v>36.4</v>
      </c>
      <c r="L94" s="20"/>
      <c r="M94" s="20"/>
      <c r="N94" s="20"/>
      <c r="O94" s="31"/>
      <c r="P94" s="29"/>
      <c r="Q94" s="20"/>
    </row>
    <row r="95" spans="1:17" ht="31.5" x14ac:dyDescent="0.25">
      <c r="A95" s="25" t="s">
        <v>29</v>
      </c>
      <c r="B95" s="25">
        <v>926</v>
      </c>
      <c r="C95" s="52" t="s">
        <v>20</v>
      </c>
      <c r="D95" s="52" t="s">
        <v>110</v>
      </c>
      <c r="E95" s="19" t="s">
        <v>32</v>
      </c>
      <c r="F95" s="19" t="s">
        <v>23</v>
      </c>
      <c r="G95" s="19" t="s">
        <v>47</v>
      </c>
      <c r="H95" s="19" t="s">
        <v>112</v>
      </c>
      <c r="I95" s="52" t="s">
        <v>30</v>
      </c>
      <c r="J95" s="20"/>
      <c r="K95" s="36">
        <v>29.1</v>
      </c>
      <c r="L95" s="20"/>
      <c r="M95" s="20"/>
      <c r="N95" s="20"/>
      <c r="O95" s="31"/>
      <c r="P95" s="29"/>
      <c r="Q95" s="20"/>
    </row>
    <row r="96" spans="1:17" ht="78.75" x14ac:dyDescent="0.25">
      <c r="A96" s="40" t="s">
        <v>40</v>
      </c>
      <c r="B96" s="25">
        <v>926</v>
      </c>
      <c r="C96" s="52" t="s">
        <v>20</v>
      </c>
      <c r="D96" s="52" t="s">
        <v>110</v>
      </c>
      <c r="E96" s="19" t="s">
        <v>32</v>
      </c>
      <c r="F96" s="19" t="s">
        <v>23</v>
      </c>
      <c r="G96" s="19" t="s">
        <v>47</v>
      </c>
      <c r="H96" s="19" t="s">
        <v>112</v>
      </c>
      <c r="I96" s="52" t="s">
        <v>41</v>
      </c>
      <c r="J96" s="20"/>
      <c r="K96" s="36">
        <v>7.3</v>
      </c>
      <c r="L96" s="20"/>
      <c r="M96" s="20"/>
      <c r="N96" s="20"/>
      <c r="O96" s="31"/>
      <c r="P96" s="29"/>
      <c r="Q96" s="20"/>
    </row>
    <row r="97" spans="1:17" ht="51.75" customHeight="1" x14ac:dyDescent="0.25">
      <c r="A97" s="25" t="s">
        <v>34</v>
      </c>
      <c r="B97" s="25">
        <v>926</v>
      </c>
      <c r="C97" s="52" t="s">
        <v>20</v>
      </c>
      <c r="D97" s="52" t="s">
        <v>110</v>
      </c>
      <c r="E97" s="19" t="s">
        <v>32</v>
      </c>
      <c r="F97" s="19" t="s">
        <v>23</v>
      </c>
      <c r="G97" s="19" t="s">
        <v>47</v>
      </c>
      <c r="H97" s="19" t="s">
        <v>112</v>
      </c>
      <c r="I97" s="52" t="s">
        <v>35</v>
      </c>
      <c r="J97" s="20"/>
      <c r="K97" s="36"/>
      <c r="L97" s="20"/>
      <c r="M97" s="20"/>
      <c r="N97" s="20"/>
      <c r="O97" s="31"/>
      <c r="P97" s="29"/>
      <c r="Q97" s="20"/>
    </row>
    <row r="98" spans="1:17" ht="15" hidden="1" customHeight="1" x14ac:dyDescent="0.25">
      <c r="A98" s="25" t="s">
        <v>58</v>
      </c>
      <c r="B98" s="25">
        <v>915</v>
      </c>
      <c r="C98" s="52" t="s">
        <v>20</v>
      </c>
      <c r="D98" s="52" t="s">
        <v>110</v>
      </c>
      <c r="E98" s="19" t="s">
        <v>32</v>
      </c>
      <c r="F98" s="19" t="s">
        <v>23</v>
      </c>
      <c r="G98" s="19" t="s">
        <v>47</v>
      </c>
      <c r="H98" s="19" t="s">
        <v>112</v>
      </c>
      <c r="I98" s="52" t="s">
        <v>59</v>
      </c>
      <c r="J98" s="20"/>
      <c r="K98" s="36"/>
      <c r="L98" s="20"/>
      <c r="M98" s="20"/>
      <c r="N98" s="20"/>
      <c r="O98" s="31"/>
      <c r="P98" s="29"/>
      <c r="Q98" s="20"/>
    </row>
    <row r="99" spans="1:17" ht="15" hidden="1" customHeight="1" x14ac:dyDescent="0.25">
      <c r="A99" s="54"/>
      <c r="B99" s="25">
        <v>915</v>
      </c>
      <c r="C99" s="19" t="s">
        <v>110</v>
      </c>
      <c r="D99" s="19"/>
      <c r="E99" s="19"/>
      <c r="F99" s="19"/>
      <c r="G99" s="19"/>
      <c r="H99" s="19"/>
      <c r="I99" s="19"/>
      <c r="J99" s="20"/>
      <c r="K99" s="20"/>
      <c r="L99" s="20"/>
      <c r="M99" s="20"/>
      <c r="N99" s="20"/>
      <c r="O99" s="31"/>
      <c r="P99" s="29"/>
      <c r="Q99" s="20"/>
    </row>
    <row r="100" spans="1:17" ht="35.25" hidden="1" customHeight="1" x14ac:dyDescent="0.25">
      <c r="A100" s="25" t="s">
        <v>113</v>
      </c>
      <c r="B100" s="25">
        <v>915</v>
      </c>
      <c r="C100" s="19" t="s">
        <v>110</v>
      </c>
      <c r="D100" s="19" t="s">
        <v>114</v>
      </c>
      <c r="E100" s="19"/>
      <c r="F100" s="19"/>
      <c r="G100" s="19"/>
      <c r="H100" s="19"/>
      <c r="I100" s="19"/>
      <c r="J100" s="20"/>
      <c r="K100" s="20"/>
      <c r="L100" s="20"/>
      <c r="M100" s="20"/>
      <c r="N100" s="20"/>
      <c r="O100" s="31"/>
      <c r="P100" s="29"/>
      <c r="Q100" s="20"/>
    </row>
    <row r="101" spans="1:17" ht="15.75" hidden="1" customHeight="1" x14ac:dyDescent="0.25">
      <c r="A101" s="25" t="s">
        <v>115</v>
      </c>
      <c r="B101" s="25">
        <v>915</v>
      </c>
      <c r="C101" s="19" t="s">
        <v>110</v>
      </c>
      <c r="D101" s="19" t="s">
        <v>114</v>
      </c>
      <c r="E101" s="19"/>
      <c r="F101" s="19"/>
      <c r="G101" s="19"/>
      <c r="H101" s="19"/>
      <c r="I101" s="19" t="s">
        <v>70</v>
      </c>
      <c r="J101" s="20"/>
      <c r="K101" s="20"/>
      <c r="L101" s="20"/>
      <c r="M101" s="20"/>
      <c r="N101" s="20"/>
      <c r="O101" s="31"/>
      <c r="P101" s="29"/>
      <c r="Q101" s="20"/>
    </row>
    <row r="102" spans="1:17" ht="15" hidden="1" customHeight="1" x14ac:dyDescent="0.25">
      <c r="A102" s="25" t="s">
        <v>116</v>
      </c>
      <c r="B102" s="25">
        <v>915</v>
      </c>
      <c r="C102" s="11" t="s">
        <v>37</v>
      </c>
      <c r="D102" s="11"/>
      <c r="E102" s="11"/>
      <c r="F102" s="11"/>
      <c r="G102" s="53"/>
      <c r="H102" s="11"/>
      <c r="I102" s="11"/>
      <c r="J102" s="20" t="e">
        <f>J104+J107</f>
        <v>#REF!</v>
      </c>
      <c r="K102" s="20">
        <f>K104+K109</f>
        <v>0</v>
      </c>
      <c r="L102" s="20"/>
      <c r="M102" s="20"/>
      <c r="N102" s="20"/>
      <c r="O102" s="31"/>
      <c r="P102" s="29"/>
      <c r="Q102" s="20"/>
    </row>
    <row r="103" spans="1:17" ht="14.25" hidden="1" customHeight="1" x14ac:dyDescent="0.25">
      <c r="A103" s="25" t="s">
        <v>117</v>
      </c>
      <c r="B103" s="25">
        <v>915</v>
      </c>
      <c r="C103" s="52" t="s">
        <v>37</v>
      </c>
      <c r="D103" s="52" t="s">
        <v>118</v>
      </c>
      <c r="E103" s="11"/>
      <c r="F103" s="11"/>
      <c r="G103" s="53"/>
      <c r="H103" s="11"/>
      <c r="I103" s="11"/>
      <c r="J103" s="20" t="e">
        <f>J106+J108</f>
        <v>#REF!</v>
      </c>
      <c r="K103" s="20"/>
      <c r="L103" s="20"/>
      <c r="M103" s="20"/>
      <c r="N103" s="20"/>
      <c r="O103" s="31"/>
      <c r="P103" s="29"/>
      <c r="Q103" s="20"/>
    </row>
    <row r="104" spans="1:17" ht="13.5" hidden="1" customHeight="1" x14ac:dyDescent="0.25">
      <c r="A104" s="55" t="s">
        <v>119</v>
      </c>
      <c r="B104" s="25">
        <v>915</v>
      </c>
      <c r="C104" s="52" t="s">
        <v>37</v>
      </c>
      <c r="D104" s="52" t="s">
        <v>118</v>
      </c>
      <c r="E104" s="56"/>
      <c r="F104" s="56"/>
      <c r="G104" s="52"/>
      <c r="H104" s="56"/>
      <c r="I104" s="52"/>
      <c r="J104" s="20" t="e">
        <f>J105</f>
        <v>#REF!</v>
      </c>
      <c r="K104" s="20"/>
      <c r="L104" s="20"/>
      <c r="M104" s="20"/>
      <c r="N104" s="20"/>
      <c r="O104" s="31"/>
      <c r="P104" s="29"/>
      <c r="Q104" s="20"/>
    </row>
    <row r="105" spans="1:17" s="59" customFormat="1" ht="13.5" hidden="1" customHeight="1" x14ac:dyDescent="0.25">
      <c r="A105" s="25" t="s">
        <v>120</v>
      </c>
      <c r="B105" s="25">
        <v>915</v>
      </c>
      <c r="C105" s="52" t="s">
        <v>37</v>
      </c>
      <c r="D105" s="52" t="s">
        <v>118</v>
      </c>
      <c r="E105" s="56"/>
      <c r="F105" s="56"/>
      <c r="G105" s="52"/>
      <c r="H105" s="56"/>
      <c r="I105" s="52"/>
      <c r="J105" s="20" t="e">
        <f>J106</f>
        <v>#REF!</v>
      </c>
      <c r="K105" s="20"/>
      <c r="L105" s="57"/>
      <c r="M105" s="57"/>
      <c r="N105" s="57"/>
      <c r="O105" s="58"/>
      <c r="P105" s="29"/>
      <c r="Q105" s="57"/>
    </row>
    <row r="106" spans="1:17" ht="15.75" hidden="1" customHeight="1" x14ac:dyDescent="0.25">
      <c r="A106" s="55" t="s">
        <v>121</v>
      </c>
      <c r="B106" s="25">
        <v>915</v>
      </c>
      <c r="C106" s="52" t="s">
        <v>37</v>
      </c>
      <c r="D106" s="52" t="s">
        <v>118</v>
      </c>
      <c r="E106" s="56"/>
      <c r="F106" s="56"/>
      <c r="G106" s="52"/>
      <c r="H106" s="56"/>
      <c r="I106" s="52" t="s">
        <v>122</v>
      </c>
      <c r="J106" s="57" t="e">
        <f>#REF!</f>
        <v>#REF!</v>
      </c>
      <c r="K106" s="57"/>
      <c r="L106" s="20"/>
      <c r="M106" s="20"/>
      <c r="N106" s="20"/>
      <c r="O106" s="31"/>
      <c r="P106" s="29"/>
      <c r="Q106" s="20"/>
    </row>
    <row r="107" spans="1:17" ht="15.75" hidden="1" customHeight="1" x14ac:dyDescent="0.25">
      <c r="A107" s="25" t="s">
        <v>123</v>
      </c>
      <c r="B107" s="25">
        <v>915</v>
      </c>
      <c r="C107" s="52" t="s">
        <v>37</v>
      </c>
      <c r="D107" s="52" t="s">
        <v>118</v>
      </c>
      <c r="E107" s="56"/>
      <c r="F107" s="56"/>
      <c r="G107" s="52"/>
      <c r="H107" s="56"/>
      <c r="I107" s="52"/>
      <c r="J107" s="20" t="e">
        <f>J108</f>
        <v>#REF!</v>
      </c>
      <c r="K107" s="20"/>
      <c r="L107" s="20"/>
      <c r="M107" s="20"/>
      <c r="N107" s="20"/>
      <c r="O107" s="31"/>
      <c r="P107" s="29"/>
      <c r="Q107" s="20"/>
    </row>
    <row r="108" spans="1:17" ht="15.75" hidden="1" customHeight="1" x14ac:dyDescent="0.25">
      <c r="A108" s="55" t="s">
        <v>121</v>
      </c>
      <c r="B108" s="25">
        <v>915</v>
      </c>
      <c r="C108" s="52" t="s">
        <v>37</v>
      </c>
      <c r="D108" s="52" t="s">
        <v>118</v>
      </c>
      <c r="E108" s="56"/>
      <c r="F108" s="56"/>
      <c r="G108" s="52"/>
      <c r="H108" s="56"/>
      <c r="I108" s="52" t="s">
        <v>122</v>
      </c>
      <c r="J108" s="20" t="e">
        <f>#REF!</f>
        <v>#REF!</v>
      </c>
      <c r="K108" s="20"/>
      <c r="L108" s="20"/>
      <c r="M108" s="20"/>
      <c r="N108" s="20"/>
      <c r="O108" s="31"/>
      <c r="P108" s="29"/>
      <c r="Q108" s="20"/>
    </row>
    <row r="109" spans="1:17" ht="15.75" hidden="1" customHeight="1" x14ac:dyDescent="0.25">
      <c r="A109" s="55" t="s">
        <v>124</v>
      </c>
      <c r="B109" s="25">
        <v>915</v>
      </c>
      <c r="C109" s="52" t="s">
        <v>37</v>
      </c>
      <c r="D109" s="52" t="s">
        <v>125</v>
      </c>
      <c r="E109" s="56"/>
      <c r="F109" s="56"/>
      <c r="G109" s="52"/>
      <c r="H109" s="56"/>
      <c r="I109" s="52"/>
      <c r="J109" s="20"/>
      <c r="K109" s="20"/>
      <c r="L109" s="20"/>
      <c r="M109" s="20"/>
      <c r="N109" s="20"/>
      <c r="O109" s="31"/>
      <c r="P109" s="29"/>
      <c r="Q109" s="20"/>
    </row>
    <row r="110" spans="1:17" ht="15.75" hidden="1" customHeight="1" x14ac:dyDescent="0.25">
      <c r="A110" s="55" t="s">
        <v>126</v>
      </c>
      <c r="B110" s="25">
        <v>915</v>
      </c>
      <c r="C110" s="52" t="s">
        <v>37</v>
      </c>
      <c r="D110" s="52" t="s">
        <v>125</v>
      </c>
      <c r="E110" s="56"/>
      <c r="F110" s="56"/>
      <c r="G110" s="52"/>
      <c r="H110" s="56"/>
      <c r="I110" s="52"/>
      <c r="J110" s="20"/>
      <c r="K110" s="20"/>
      <c r="L110" s="20"/>
      <c r="M110" s="20"/>
      <c r="N110" s="20"/>
      <c r="O110" s="31"/>
      <c r="P110" s="29"/>
      <c r="Q110" s="20"/>
    </row>
    <row r="111" spans="1:17" ht="31.5" x14ac:dyDescent="0.25">
      <c r="A111" s="25" t="s">
        <v>36</v>
      </c>
      <c r="B111" s="25">
        <v>926</v>
      </c>
      <c r="C111" s="52" t="s">
        <v>37</v>
      </c>
      <c r="D111" s="52" t="s">
        <v>125</v>
      </c>
      <c r="E111" s="56"/>
      <c r="F111" s="56"/>
      <c r="G111" s="52"/>
      <c r="H111" s="56"/>
      <c r="I111" s="52" t="s">
        <v>38</v>
      </c>
      <c r="J111" s="20"/>
      <c r="K111" s="20"/>
      <c r="L111" s="20"/>
      <c r="M111" s="20"/>
      <c r="N111" s="20"/>
      <c r="O111" s="31"/>
      <c r="P111" s="29"/>
      <c r="Q111" s="20"/>
    </row>
    <row r="112" spans="1:17" x14ac:dyDescent="0.25">
      <c r="A112" s="60" t="s">
        <v>127</v>
      </c>
      <c r="B112" s="25">
        <v>926</v>
      </c>
      <c r="C112" s="52" t="s">
        <v>110</v>
      </c>
      <c r="D112" s="52"/>
      <c r="E112" s="56"/>
      <c r="F112" s="56"/>
      <c r="G112" s="52"/>
      <c r="H112" s="56"/>
      <c r="I112" s="52"/>
      <c r="J112" s="20"/>
      <c r="K112" s="20">
        <f>K113</f>
        <v>0</v>
      </c>
      <c r="L112" s="20"/>
      <c r="M112" s="20"/>
      <c r="N112" s="20"/>
      <c r="O112" s="31"/>
      <c r="P112" s="29"/>
      <c r="Q112" s="20"/>
    </row>
    <row r="113" spans="1:17" ht="63" x14ac:dyDescent="0.25">
      <c r="A113" s="60" t="s">
        <v>128</v>
      </c>
      <c r="B113" s="25">
        <v>926</v>
      </c>
      <c r="C113" s="52" t="s">
        <v>110</v>
      </c>
      <c r="D113" s="52" t="s">
        <v>92</v>
      </c>
      <c r="E113" s="56"/>
      <c r="F113" s="56"/>
      <c r="G113" s="52"/>
      <c r="H113" s="56"/>
      <c r="I113" s="52"/>
      <c r="J113" s="20"/>
      <c r="K113" s="20">
        <f>K114</f>
        <v>0</v>
      </c>
      <c r="L113" s="20"/>
      <c r="M113" s="20"/>
      <c r="N113" s="20"/>
      <c r="O113" s="31"/>
      <c r="P113" s="29"/>
      <c r="Q113" s="20"/>
    </row>
    <row r="114" spans="1:17" ht="47.25" x14ac:dyDescent="0.25">
      <c r="A114" s="60" t="s">
        <v>44</v>
      </c>
      <c r="B114" s="25">
        <v>926</v>
      </c>
      <c r="C114" s="52" t="s">
        <v>110</v>
      </c>
      <c r="D114" s="52" t="s">
        <v>92</v>
      </c>
      <c r="E114" s="56">
        <v>89</v>
      </c>
      <c r="F114" s="56">
        <v>0</v>
      </c>
      <c r="G114" s="52"/>
      <c r="H114" s="56"/>
      <c r="I114" s="52"/>
      <c r="J114" s="20"/>
      <c r="K114" s="20">
        <f>K115</f>
        <v>0</v>
      </c>
      <c r="L114" s="20"/>
      <c r="M114" s="20"/>
      <c r="N114" s="20"/>
      <c r="O114" s="31"/>
      <c r="P114" s="29"/>
      <c r="Q114" s="20"/>
    </row>
    <row r="115" spans="1:17" ht="63" x14ac:dyDescent="0.25">
      <c r="A115" s="60" t="s">
        <v>45</v>
      </c>
      <c r="B115" s="25">
        <v>926</v>
      </c>
      <c r="C115" s="52" t="s">
        <v>110</v>
      </c>
      <c r="D115" s="52" t="s">
        <v>92</v>
      </c>
      <c r="E115" s="56">
        <v>89</v>
      </c>
      <c r="F115" s="56">
        <v>1</v>
      </c>
      <c r="G115" s="52"/>
      <c r="H115" s="56"/>
      <c r="I115" s="52"/>
      <c r="J115" s="20"/>
      <c r="K115" s="20">
        <f>K116+K118</f>
        <v>0</v>
      </c>
      <c r="L115" s="20"/>
      <c r="M115" s="20"/>
      <c r="N115" s="20"/>
      <c r="O115" s="31"/>
      <c r="P115" s="29"/>
      <c r="Q115" s="20"/>
    </row>
    <row r="116" spans="1:17" ht="47.25" x14ac:dyDescent="0.25">
      <c r="A116" s="60" t="s">
        <v>129</v>
      </c>
      <c r="B116" s="25">
        <v>926</v>
      </c>
      <c r="C116" s="52" t="s">
        <v>110</v>
      </c>
      <c r="D116" s="52" t="s">
        <v>92</v>
      </c>
      <c r="E116" s="56">
        <v>89</v>
      </c>
      <c r="F116" s="56">
        <v>1</v>
      </c>
      <c r="G116" s="52" t="s">
        <v>47</v>
      </c>
      <c r="H116" s="56">
        <v>80190</v>
      </c>
      <c r="I116" s="52"/>
      <c r="J116" s="20"/>
      <c r="K116" s="20">
        <f>K117</f>
        <v>0</v>
      </c>
      <c r="L116" s="20"/>
      <c r="M116" s="20"/>
      <c r="N116" s="20"/>
      <c r="O116" s="31"/>
      <c r="P116" s="29"/>
      <c r="Q116" s="20"/>
    </row>
    <row r="117" spans="1:17" ht="47.25" x14ac:dyDescent="0.25">
      <c r="A117" s="60" t="s">
        <v>130</v>
      </c>
      <c r="B117" s="25">
        <v>926</v>
      </c>
      <c r="C117" s="52" t="s">
        <v>110</v>
      </c>
      <c r="D117" s="52" t="s">
        <v>92</v>
      </c>
      <c r="E117" s="56">
        <v>89</v>
      </c>
      <c r="F117" s="56">
        <v>1</v>
      </c>
      <c r="G117" s="52" t="s">
        <v>47</v>
      </c>
      <c r="H117" s="56">
        <v>80190</v>
      </c>
      <c r="I117" s="52" t="s">
        <v>59</v>
      </c>
      <c r="J117" s="20"/>
      <c r="K117" s="20"/>
      <c r="L117" s="20"/>
      <c r="M117" s="20"/>
      <c r="N117" s="20"/>
      <c r="O117" s="31"/>
      <c r="P117" s="29"/>
      <c r="Q117" s="20"/>
    </row>
    <row r="118" spans="1:17" ht="31.5" x14ac:dyDescent="0.25">
      <c r="A118" s="60" t="s">
        <v>85</v>
      </c>
      <c r="B118" s="25">
        <v>926</v>
      </c>
      <c r="C118" s="52" t="s">
        <v>110</v>
      </c>
      <c r="D118" s="52" t="s">
        <v>92</v>
      </c>
      <c r="E118" s="56">
        <v>89</v>
      </c>
      <c r="F118" s="56">
        <v>1</v>
      </c>
      <c r="G118" s="52" t="s">
        <v>47</v>
      </c>
      <c r="H118" s="56">
        <v>41180</v>
      </c>
      <c r="I118" s="52"/>
      <c r="J118" s="20"/>
      <c r="K118" s="20">
        <f>K119</f>
        <v>0</v>
      </c>
      <c r="L118" s="20"/>
      <c r="M118" s="20"/>
      <c r="N118" s="20"/>
      <c r="O118" s="31"/>
      <c r="P118" s="29"/>
      <c r="Q118" s="20"/>
    </row>
    <row r="119" spans="1:17" ht="47.25" x14ac:dyDescent="0.25">
      <c r="A119" s="60" t="s">
        <v>130</v>
      </c>
      <c r="B119" s="25">
        <v>926</v>
      </c>
      <c r="C119" s="52" t="s">
        <v>110</v>
      </c>
      <c r="D119" s="52" t="s">
        <v>92</v>
      </c>
      <c r="E119" s="56">
        <v>89</v>
      </c>
      <c r="F119" s="56">
        <v>1</v>
      </c>
      <c r="G119" s="52" t="s">
        <v>47</v>
      </c>
      <c r="H119" s="56">
        <v>41180</v>
      </c>
      <c r="I119" s="52" t="s">
        <v>59</v>
      </c>
      <c r="J119" s="20"/>
      <c r="K119" s="20"/>
      <c r="L119" s="20"/>
      <c r="M119" s="20"/>
      <c r="N119" s="20"/>
      <c r="O119" s="31"/>
      <c r="P119" s="29"/>
      <c r="Q119" s="20"/>
    </row>
    <row r="120" spans="1:17" ht="18" customHeight="1" x14ac:dyDescent="0.25">
      <c r="A120" s="3" t="s">
        <v>116</v>
      </c>
      <c r="B120" s="25">
        <v>926</v>
      </c>
      <c r="C120" s="52" t="s">
        <v>37</v>
      </c>
      <c r="D120" s="52"/>
      <c r="E120" s="56"/>
      <c r="F120" s="56"/>
      <c r="G120" s="52"/>
      <c r="H120" s="56"/>
      <c r="I120" s="52"/>
      <c r="J120" s="20"/>
      <c r="K120" s="20">
        <f>K121+K129</f>
        <v>7</v>
      </c>
      <c r="L120" s="20"/>
      <c r="M120" s="20"/>
      <c r="N120" s="20"/>
      <c r="O120" s="31"/>
      <c r="P120" s="29"/>
      <c r="Q120" s="20"/>
    </row>
    <row r="121" spans="1:17" ht="31.5" x14ac:dyDescent="0.25">
      <c r="A121" s="25" t="s">
        <v>131</v>
      </c>
      <c r="B121" s="25">
        <v>926</v>
      </c>
      <c r="C121" s="52" t="s">
        <v>37</v>
      </c>
      <c r="D121" s="52" t="s">
        <v>92</v>
      </c>
      <c r="E121" s="56"/>
      <c r="F121" s="56"/>
      <c r="G121" s="52"/>
      <c r="H121" s="56"/>
      <c r="I121" s="52"/>
      <c r="J121" s="20"/>
      <c r="K121" s="20">
        <f>K122</f>
        <v>0</v>
      </c>
      <c r="L121" s="20"/>
      <c r="M121" s="20"/>
      <c r="N121" s="20"/>
      <c r="O121" s="31"/>
      <c r="P121" s="29"/>
      <c r="Q121" s="20"/>
    </row>
    <row r="122" spans="1:17" ht="47.25" x14ac:dyDescent="0.25">
      <c r="A122" s="23" t="s">
        <v>44</v>
      </c>
      <c r="B122" s="25">
        <v>926</v>
      </c>
      <c r="C122" s="52" t="s">
        <v>37</v>
      </c>
      <c r="D122" s="52" t="s">
        <v>92</v>
      </c>
      <c r="E122" s="56">
        <v>89</v>
      </c>
      <c r="F122" s="56">
        <v>0</v>
      </c>
      <c r="G122" s="52"/>
      <c r="H122" s="56"/>
      <c r="I122" s="52"/>
      <c r="J122" s="20"/>
      <c r="K122" s="20">
        <f>K123</f>
        <v>0</v>
      </c>
      <c r="L122" s="20"/>
      <c r="M122" s="20"/>
      <c r="N122" s="20"/>
      <c r="O122" s="31"/>
      <c r="P122" s="29"/>
      <c r="Q122" s="20"/>
    </row>
    <row r="123" spans="1:17" ht="63" x14ac:dyDescent="0.25">
      <c r="A123" s="23" t="s">
        <v>45</v>
      </c>
      <c r="B123" s="25">
        <v>926</v>
      </c>
      <c r="C123" s="52" t="s">
        <v>37</v>
      </c>
      <c r="D123" s="52" t="s">
        <v>92</v>
      </c>
      <c r="E123" s="56">
        <v>89</v>
      </c>
      <c r="F123" s="56">
        <v>1</v>
      </c>
      <c r="G123" s="52"/>
      <c r="H123" s="56"/>
      <c r="I123" s="52"/>
      <c r="J123" s="20"/>
      <c r="K123" s="20">
        <f>K124+K128</f>
        <v>0</v>
      </c>
      <c r="L123" s="20"/>
      <c r="M123" s="20"/>
      <c r="N123" s="20"/>
      <c r="O123" s="31"/>
      <c r="P123" s="29"/>
      <c r="Q123" s="20"/>
    </row>
    <row r="124" spans="1:17" ht="41.25" hidden="1" customHeight="1" x14ac:dyDescent="0.25">
      <c r="A124" s="61" t="s">
        <v>132</v>
      </c>
      <c r="B124" s="25">
        <v>915</v>
      </c>
      <c r="C124" s="52" t="s">
        <v>37</v>
      </c>
      <c r="D124" s="52" t="s">
        <v>92</v>
      </c>
      <c r="E124" s="56">
        <v>89</v>
      </c>
      <c r="F124" s="56">
        <v>1</v>
      </c>
      <c r="G124" s="52" t="s">
        <v>47</v>
      </c>
      <c r="H124" s="56">
        <v>44102</v>
      </c>
      <c r="I124" s="52"/>
      <c r="J124" s="20"/>
      <c r="K124" s="20">
        <f>K126</f>
        <v>0</v>
      </c>
      <c r="L124" s="20"/>
      <c r="M124" s="20"/>
      <c r="N124" s="20"/>
      <c r="O124" s="31"/>
      <c r="P124" s="29"/>
      <c r="Q124" s="20"/>
    </row>
    <row r="125" spans="1:17" ht="63" x14ac:dyDescent="0.25">
      <c r="A125" s="25" t="s">
        <v>133</v>
      </c>
      <c r="B125" s="25">
        <v>926</v>
      </c>
      <c r="C125" s="52" t="s">
        <v>37</v>
      </c>
      <c r="D125" s="52" t="s">
        <v>92</v>
      </c>
      <c r="E125" s="56">
        <v>89</v>
      </c>
      <c r="F125" s="56">
        <v>1</v>
      </c>
      <c r="G125" s="52"/>
      <c r="H125" s="56">
        <v>4201</v>
      </c>
      <c r="I125" s="52" t="s">
        <v>134</v>
      </c>
      <c r="J125" s="20"/>
      <c r="K125" s="20"/>
      <c r="L125" s="20"/>
      <c r="M125" s="20"/>
      <c r="N125" s="20"/>
      <c r="O125" s="31"/>
      <c r="P125" s="29"/>
      <c r="Q125" s="20"/>
    </row>
    <row r="126" spans="1:17" ht="47.25" x14ac:dyDescent="0.25">
      <c r="A126" s="25" t="s">
        <v>130</v>
      </c>
      <c r="B126" s="25">
        <v>926</v>
      </c>
      <c r="C126" s="52" t="s">
        <v>37</v>
      </c>
      <c r="D126" s="52" t="s">
        <v>92</v>
      </c>
      <c r="E126" s="56">
        <v>89</v>
      </c>
      <c r="F126" s="56">
        <v>1</v>
      </c>
      <c r="G126" s="52" t="s">
        <v>47</v>
      </c>
      <c r="H126" s="56">
        <v>44102</v>
      </c>
      <c r="I126" s="52" t="s">
        <v>59</v>
      </c>
      <c r="J126" s="20"/>
      <c r="K126" s="20"/>
      <c r="L126" s="20"/>
      <c r="M126" s="20"/>
      <c r="N126" s="20"/>
      <c r="O126" s="31"/>
      <c r="P126" s="29"/>
      <c r="Q126" s="20"/>
    </row>
    <row r="127" spans="1:17" s="67" customFormat="1" ht="78.75" x14ac:dyDescent="0.25">
      <c r="A127" s="25" t="s">
        <v>135</v>
      </c>
      <c r="B127" s="25">
        <v>926</v>
      </c>
      <c r="C127" s="52" t="s">
        <v>37</v>
      </c>
      <c r="D127" s="52" t="s">
        <v>92</v>
      </c>
      <c r="E127" s="56">
        <v>89</v>
      </c>
      <c r="F127" s="56">
        <v>1</v>
      </c>
      <c r="G127" s="52" t="s">
        <v>47</v>
      </c>
      <c r="H127" s="56">
        <v>42340</v>
      </c>
      <c r="I127" s="52"/>
      <c r="J127" s="20"/>
      <c r="K127" s="20">
        <f>K128</f>
        <v>0</v>
      </c>
      <c r="L127" s="65"/>
      <c r="M127" s="65"/>
      <c r="N127" s="65"/>
      <c r="O127" s="65"/>
      <c r="P127" s="66"/>
      <c r="Q127" s="65"/>
    </row>
    <row r="128" spans="1:17" ht="47.25" x14ac:dyDescent="0.25">
      <c r="A128" s="62" t="s">
        <v>130</v>
      </c>
      <c r="B128" s="62">
        <v>926</v>
      </c>
      <c r="C128" s="63" t="s">
        <v>37</v>
      </c>
      <c r="D128" s="63" t="s">
        <v>92</v>
      </c>
      <c r="E128" s="64">
        <v>89</v>
      </c>
      <c r="F128" s="64">
        <v>1</v>
      </c>
      <c r="G128" s="63" t="s">
        <v>47</v>
      </c>
      <c r="H128" s="64">
        <v>42340</v>
      </c>
      <c r="I128" s="63" t="s">
        <v>59</v>
      </c>
      <c r="J128" s="65"/>
      <c r="K128" s="65"/>
      <c r="L128" s="20"/>
      <c r="M128" s="20"/>
      <c r="N128" s="20"/>
      <c r="O128" s="31"/>
      <c r="P128" s="29"/>
      <c r="Q128" s="20"/>
    </row>
    <row r="129" spans="1:17" ht="31.5" x14ac:dyDescent="0.25">
      <c r="A129" s="25" t="s">
        <v>124</v>
      </c>
      <c r="B129" s="25">
        <v>926</v>
      </c>
      <c r="C129" s="52" t="s">
        <v>37</v>
      </c>
      <c r="D129" s="52" t="s">
        <v>125</v>
      </c>
      <c r="E129" s="56"/>
      <c r="F129" s="56"/>
      <c r="G129" s="52"/>
      <c r="H129" s="56"/>
      <c r="I129" s="52"/>
      <c r="J129" s="20"/>
      <c r="K129" s="20">
        <f>K130</f>
        <v>7</v>
      </c>
      <c r="L129" s="20"/>
      <c r="M129" s="20"/>
      <c r="N129" s="20"/>
      <c r="O129" s="31"/>
      <c r="P129" s="29"/>
      <c r="Q129" s="20"/>
    </row>
    <row r="130" spans="1:17" ht="47.25" x14ac:dyDescent="0.25">
      <c r="A130" s="23" t="s">
        <v>44</v>
      </c>
      <c r="B130" s="25">
        <v>926</v>
      </c>
      <c r="C130" s="52" t="s">
        <v>37</v>
      </c>
      <c r="D130" s="52" t="s">
        <v>125</v>
      </c>
      <c r="E130" s="56">
        <v>89</v>
      </c>
      <c r="F130" s="56">
        <v>0</v>
      </c>
      <c r="G130" s="52"/>
      <c r="H130" s="56"/>
      <c r="I130" s="52"/>
      <c r="J130" s="20"/>
      <c r="K130" s="20">
        <f>K131</f>
        <v>7</v>
      </c>
      <c r="L130" s="20"/>
      <c r="M130" s="20"/>
      <c r="N130" s="20"/>
      <c r="O130" s="31"/>
      <c r="P130" s="29"/>
      <c r="Q130" s="20"/>
    </row>
    <row r="131" spans="1:17" ht="63" x14ac:dyDescent="0.25">
      <c r="A131" s="23" t="s">
        <v>45</v>
      </c>
      <c r="B131" s="25">
        <v>926</v>
      </c>
      <c r="C131" s="52" t="s">
        <v>37</v>
      </c>
      <c r="D131" s="52" t="s">
        <v>125</v>
      </c>
      <c r="E131" s="56">
        <v>89</v>
      </c>
      <c r="F131" s="56">
        <v>1</v>
      </c>
      <c r="G131" s="52"/>
      <c r="H131" s="56"/>
      <c r="I131" s="52"/>
      <c r="J131" s="20"/>
      <c r="K131" s="20">
        <f>K135+K132</f>
        <v>7</v>
      </c>
      <c r="L131" s="20"/>
      <c r="M131" s="20"/>
      <c r="N131" s="20"/>
      <c r="O131" s="31"/>
      <c r="P131" s="29"/>
      <c r="Q131" s="20"/>
    </row>
    <row r="132" spans="1:17" ht="31.5" x14ac:dyDescent="0.25">
      <c r="A132" s="23" t="s">
        <v>136</v>
      </c>
      <c r="B132" s="25">
        <v>926</v>
      </c>
      <c r="C132" s="52" t="s">
        <v>37</v>
      </c>
      <c r="D132" s="52" t="s">
        <v>125</v>
      </c>
      <c r="E132" s="56">
        <v>89</v>
      </c>
      <c r="F132" s="56">
        <v>1</v>
      </c>
      <c r="G132" s="52" t="s">
        <v>47</v>
      </c>
      <c r="H132" s="56">
        <v>42370</v>
      </c>
      <c r="I132" s="52"/>
      <c r="J132" s="20"/>
      <c r="K132" s="20">
        <f>K133+K134</f>
        <v>7</v>
      </c>
      <c r="L132" s="20"/>
      <c r="M132" s="20"/>
      <c r="N132" s="20"/>
      <c r="O132" s="31"/>
      <c r="P132" s="29"/>
      <c r="Q132" s="20"/>
    </row>
    <row r="133" spans="1:17" ht="47.25" x14ac:dyDescent="0.25">
      <c r="A133" s="23" t="s">
        <v>130</v>
      </c>
      <c r="B133" s="25">
        <v>926</v>
      </c>
      <c r="C133" s="52" t="s">
        <v>37</v>
      </c>
      <c r="D133" s="52" t="s">
        <v>125</v>
      </c>
      <c r="E133" s="56">
        <v>89</v>
      </c>
      <c r="F133" s="56">
        <v>1</v>
      </c>
      <c r="G133" s="52" t="s">
        <v>47</v>
      </c>
      <c r="H133" s="56">
        <v>42370</v>
      </c>
      <c r="I133" s="52" t="s">
        <v>59</v>
      </c>
      <c r="J133" s="20"/>
      <c r="K133" s="20"/>
      <c r="L133" s="20"/>
      <c r="M133" s="20"/>
      <c r="N133" s="20"/>
      <c r="O133" s="31"/>
      <c r="P133" s="29"/>
      <c r="Q133" s="20"/>
    </row>
    <row r="134" spans="1:17" ht="78.75" x14ac:dyDescent="0.25">
      <c r="A134" s="23" t="s">
        <v>137</v>
      </c>
      <c r="B134" s="25">
        <v>926</v>
      </c>
      <c r="C134" s="52" t="s">
        <v>37</v>
      </c>
      <c r="D134" s="52" t="s">
        <v>125</v>
      </c>
      <c r="E134" s="56">
        <v>89</v>
      </c>
      <c r="F134" s="56">
        <v>1</v>
      </c>
      <c r="G134" s="52" t="s">
        <v>47</v>
      </c>
      <c r="H134" s="56">
        <v>42370</v>
      </c>
      <c r="I134" s="52" t="s">
        <v>138</v>
      </c>
      <c r="J134" s="20"/>
      <c r="K134" s="20">
        <v>7</v>
      </c>
      <c r="L134" s="20"/>
      <c r="M134" s="20"/>
      <c r="N134" s="20"/>
      <c r="O134" s="31"/>
      <c r="P134" s="29"/>
      <c r="Q134" s="20"/>
    </row>
    <row r="135" spans="1:17" ht="52.5" customHeight="1" x14ac:dyDescent="0.25">
      <c r="A135" s="25" t="s">
        <v>139</v>
      </c>
      <c r="B135" s="25">
        <v>926</v>
      </c>
      <c r="C135" s="52" t="s">
        <v>37</v>
      </c>
      <c r="D135" s="52" t="s">
        <v>125</v>
      </c>
      <c r="E135" s="56">
        <v>89</v>
      </c>
      <c r="F135" s="56">
        <v>1</v>
      </c>
      <c r="G135" s="52" t="s">
        <v>47</v>
      </c>
      <c r="H135" s="56">
        <v>44107</v>
      </c>
      <c r="I135" s="52"/>
      <c r="J135" s="20"/>
      <c r="K135" s="20">
        <f>K136</f>
        <v>0</v>
      </c>
      <c r="L135" s="20"/>
      <c r="M135" s="20"/>
      <c r="N135" s="20"/>
      <c r="O135" s="31"/>
      <c r="P135" s="29"/>
      <c r="Q135" s="20"/>
    </row>
    <row r="136" spans="1:17" ht="47.25" x14ac:dyDescent="0.25">
      <c r="A136" s="25" t="s">
        <v>130</v>
      </c>
      <c r="B136" s="25">
        <v>926</v>
      </c>
      <c r="C136" s="52" t="s">
        <v>37</v>
      </c>
      <c r="D136" s="52" t="s">
        <v>125</v>
      </c>
      <c r="E136" s="56">
        <v>89</v>
      </c>
      <c r="F136" s="56">
        <v>1</v>
      </c>
      <c r="G136" s="52" t="s">
        <v>47</v>
      </c>
      <c r="H136" s="56">
        <v>44107</v>
      </c>
      <c r="I136" s="52" t="s">
        <v>59</v>
      </c>
      <c r="J136" s="20"/>
      <c r="K136" s="20"/>
      <c r="L136" s="20"/>
      <c r="M136" s="20"/>
      <c r="N136" s="20"/>
      <c r="O136" s="31"/>
      <c r="P136" s="29"/>
      <c r="Q136" s="20"/>
    </row>
    <row r="137" spans="1:17" ht="15.75" hidden="1" customHeight="1" x14ac:dyDescent="0.25">
      <c r="A137" s="68" t="s">
        <v>140</v>
      </c>
      <c r="B137" s="25">
        <v>915</v>
      </c>
      <c r="C137" s="52" t="s">
        <v>118</v>
      </c>
      <c r="D137" s="52"/>
      <c r="E137" s="56"/>
      <c r="F137" s="56"/>
      <c r="G137" s="52"/>
      <c r="H137" s="56"/>
      <c r="I137" s="52"/>
      <c r="J137" s="20">
        <f>J138</f>
        <v>0</v>
      </c>
      <c r="K137" s="20">
        <f>K142+K152</f>
        <v>757.3</v>
      </c>
      <c r="L137" s="20"/>
      <c r="M137" s="20"/>
      <c r="N137" s="20"/>
      <c r="O137" s="31"/>
      <c r="P137" s="29"/>
      <c r="Q137" s="20"/>
    </row>
    <row r="138" spans="1:17" ht="15.75" hidden="1" customHeight="1" x14ac:dyDescent="0.25">
      <c r="A138" s="68" t="s">
        <v>141</v>
      </c>
      <c r="B138" s="25">
        <v>915</v>
      </c>
      <c r="C138" s="52" t="s">
        <v>118</v>
      </c>
      <c r="D138" s="52" t="s">
        <v>14</v>
      </c>
      <c r="E138" s="56"/>
      <c r="F138" s="56"/>
      <c r="G138" s="52"/>
      <c r="H138" s="56"/>
      <c r="I138" s="52"/>
      <c r="J138" s="20">
        <f>J139</f>
        <v>0</v>
      </c>
      <c r="K138" s="20"/>
      <c r="L138" s="20"/>
      <c r="M138" s="20"/>
      <c r="N138" s="20"/>
      <c r="O138" s="31"/>
      <c r="P138" s="29"/>
      <c r="Q138" s="20"/>
    </row>
    <row r="139" spans="1:17" ht="15.75" hidden="1" customHeight="1" x14ac:dyDescent="0.25">
      <c r="A139" s="68" t="s">
        <v>142</v>
      </c>
      <c r="B139" s="25">
        <v>915</v>
      </c>
      <c r="C139" s="52" t="s">
        <v>118</v>
      </c>
      <c r="D139" s="52" t="s">
        <v>14</v>
      </c>
      <c r="E139" s="56"/>
      <c r="F139" s="56"/>
      <c r="G139" s="52"/>
      <c r="H139" s="56"/>
      <c r="I139" s="52"/>
      <c r="J139" s="20">
        <f>J141</f>
        <v>0</v>
      </c>
      <c r="K139" s="20"/>
      <c r="L139" s="20"/>
      <c r="M139" s="20"/>
      <c r="N139" s="20"/>
      <c r="O139" s="31"/>
      <c r="P139" s="29"/>
      <c r="Q139" s="20"/>
    </row>
    <row r="140" spans="1:17" ht="15.75" hidden="1" customHeight="1" x14ac:dyDescent="0.25">
      <c r="A140" s="68" t="s">
        <v>143</v>
      </c>
      <c r="B140" s="25">
        <v>915</v>
      </c>
      <c r="C140" s="52" t="s">
        <v>118</v>
      </c>
      <c r="D140" s="52" t="s">
        <v>14</v>
      </c>
      <c r="E140" s="56"/>
      <c r="F140" s="56"/>
      <c r="G140" s="52"/>
      <c r="H140" s="56"/>
      <c r="I140" s="52"/>
      <c r="J140" s="20"/>
      <c r="K140" s="20"/>
      <c r="L140" s="20"/>
      <c r="M140" s="20"/>
      <c r="N140" s="20"/>
      <c r="O140" s="31"/>
      <c r="P140" s="29"/>
      <c r="Q140" s="20"/>
    </row>
    <row r="141" spans="1:17" ht="31.5" x14ac:dyDescent="0.25">
      <c r="A141" s="25" t="s">
        <v>36</v>
      </c>
      <c r="B141" s="25">
        <v>926</v>
      </c>
      <c r="C141" s="52" t="s">
        <v>118</v>
      </c>
      <c r="D141" s="52" t="s">
        <v>14</v>
      </c>
      <c r="E141" s="56"/>
      <c r="F141" s="56"/>
      <c r="G141" s="52"/>
      <c r="H141" s="56"/>
      <c r="I141" s="52" t="s">
        <v>38</v>
      </c>
      <c r="J141" s="20"/>
      <c r="K141" s="20"/>
      <c r="L141" s="20"/>
      <c r="M141" s="20"/>
      <c r="N141" s="20"/>
      <c r="O141" s="31"/>
      <c r="P141" s="29"/>
      <c r="Q141" s="20"/>
    </row>
    <row r="142" spans="1:17" x14ac:dyDescent="0.25">
      <c r="A142" s="25" t="s">
        <v>141</v>
      </c>
      <c r="B142" s="25">
        <v>926</v>
      </c>
      <c r="C142" s="52" t="s">
        <v>118</v>
      </c>
      <c r="D142" s="52" t="s">
        <v>14</v>
      </c>
      <c r="E142" s="56"/>
      <c r="F142" s="56"/>
      <c r="G142" s="52"/>
      <c r="H142" s="56"/>
      <c r="I142" s="52"/>
      <c r="J142" s="20"/>
      <c r="K142" s="20">
        <f>K143</f>
        <v>0</v>
      </c>
      <c r="L142" s="20"/>
      <c r="M142" s="20"/>
      <c r="N142" s="20"/>
      <c r="O142" s="31"/>
      <c r="P142" s="29"/>
      <c r="Q142" s="20"/>
    </row>
    <row r="143" spans="1:17" ht="47.25" x14ac:dyDescent="0.25">
      <c r="A143" s="23" t="s">
        <v>44</v>
      </c>
      <c r="B143" s="25">
        <v>926</v>
      </c>
      <c r="C143" s="52" t="s">
        <v>118</v>
      </c>
      <c r="D143" s="52" t="s">
        <v>14</v>
      </c>
      <c r="E143" s="56">
        <v>89</v>
      </c>
      <c r="F143" s="56">
        <v>0</v>
      </c>
      <c r="G143" s="52"/>
      <c r="H143" s="56"/>
      <c r="I143" s="52"/>
      <c r="J143" s="20"/>
      <c r="K143" s="20">
        <f>K144</f>
        <v>0</v>
      </c>
      <c r="L143" s="20"/>
      <c r="M143" s="20"/>
      <c r="N143" s="20"/>
      <c r="O143" s="31"/>
      <c r="P143" s="29"/>
      <c r="Q143" s="20"/>
    </row>
    <row r="144" spans="1:17" ht="63" x14ac:dyDescent="0.25">
      <c r="A144" s="23" t="s">
        <v>45</v>
      </c>
      <c r="B144" s="25">
        <v>926</v>
      </c>
      <c r="C144" s="52" t="s">
        <v>118</v>
      </c>
      <c r="D144" s="52" t="s">
        <v>14</v>
      </c>
      <c r="E144" s="56">
        <v>89</v>
      </c>
      <c r="F144" s="56">
        <v>1</v>
      </c>
      <c r="G144" s="52"/>
      <c r="H144" s="56"/>
      <c r="I144" s="52"/>
      <c r="J144" s="20"/>
      <c r="K144" s="20">
        <f>K145</f>
        <v>0</v>
      </c>
      <c r="L144" s="20"/>
      <c r="M144" s="20"/>
      <c r="N144" s="20"/>
      <c r="O144" s="31"/>
      <c r="P144" s="29"/>
      <c r="Q144" s="20"/>
    </row>
    <row r="145" spans="1:17" ht="49.5" customHeight="1" x14ac:dyDescent="0.25">
      <c r="A145" s="25" t="s">
        <v>144</v>
      </c>
      <c r="B145" s="25">
        <v>926</v>
      </c>
      <c r="C145" s="52" t="s">
        <v>118</v>
      </c>
      <c r="D145" s="52" t="s">
        <v>14</v>
      </c>
      <c r="E145" s="56">
        <v>89</v>
      </c>
      <c r="F145" s="56">
        <v>1</v>
      </c>
      <c r="G145" s="52" t="s">
        <v>47</v>
      </c>
      <c r="H145" s="56">
        <v>42170</v>
      </c>
      <c r="I145" s="52"/>
      <c r="J145" s="20"/>
      <c r="K145" s="20">
        <f>K146</f>
        <v>0</v>
      </c>
      <c r="L145" s="20"/>
      <c r="M145" s="20"/>
      <c r="N145" s="20"/>
      <c r="O145" s="31"/>
      <c r="P145" s="29"/>
      <c r="Q145" s="20"/>
    </row>
    <row r="146" spans="1:17" ht="58.5" hidden="1" customHeight="1" x14ac:dyDescent="0.25">
      <c r="A146" s="25" t="s">
        <v>133</v>
      </c>
      <c r="B146" s="25">
        <v>915</v>
      </c>
      <c r="C146" s="52" t="s">
        <v>118</v>
      </c>
      <c r="D146" s="52" t="s">
        <v>14</v>
      </c>
      <c r="E146" s="56">
        <v>89</v>
      </c>
      <c r="F146" s="56">
        <v>1</v>
      </c>
      <c r="G146" s="52" t="s">
        <v>47</v>
      </c>
      <c r="H146" s="56">
        <v>42170</v>
      </c>
      <c r="I146" s="52" t="s">
        <v>134</v>
      </c>
      <c r="J146" s="20"/>
      <c r="K146" s="20"/>
      <c r="L146" s="20"/>
      <c r="M146" s="20"/>
      <c r="N146" s="20"/>
      <c r="O146" s="31"/>
      <c r="P146" s="29"/>
      <c r="Q146" s="20"/>
    </row>
    <row r="147" spans="1:17" ht="15.75" hidden="1" customHeight="1" x14ac:dyDescent="0.25">
      <c r="A147" s="25" t="s">
        <v>145</v>
      </c>
      <c r="B147" s="25">
        <v>915</v>
      </c>
      <c r="C147" s="52" t="s">
        <v>118</v>
      </c>
      <c r="D147" s="52" t="s">
        <v>14</v>
      </c>
      <c r="E147" s="56">
        <v>17</v>
      </c>
      <c r="F147" s="56">
        <v>3</v>
      </c>
      <c r="G147" s="52"/>
      <c r="H147" s="56">
        <v>7603</v>
      </c>
      <c r="I147" s="52" t="s">
        <v>59</v>
      </c>
      <c r="J147" s="20"/>
      <c r="K147" s="20"/>
      <c r="L147" s="20"/>
      <c r="M147" s="20"/>
      <c r="N147" s="20"/>
      <c r="O147" s="31"/>
      <c r="P147" s="29"/>
      <c r="Q147" s="20"/>
    </row>
    <row r="148" spans="1:17" ht="15.75" hidden="1" customHeight="1" x14ac:dyDescent="0.25">
      <c r="A148" s="25" t="s">
        <v>146</v>
      </c>
      <c r="B148" s="25">
        <v>915</v>
      </c>
      <c r="C148" s="52" t="s">
        <v>118</v>
      </c>
      <c r="D148" s="52" t="s">
        <v>20</v>
      </c>
      <c r="E148" s="56"/>
      <c r="F148" s="56"/>
      <c r="G148" s="52"/>
      <c r="H148" s="56"/>
      <c r="I148" s="52"/>
      <c r="J148" s="20"/>
      <c r="K148" s="20">
        <f>K149</f>
        <v>0</v>
      </c>
      <c r="L148" s="20"/>
      <c r="M148" s="20"/>
      <c r="N148" s="20"/>
      <c r="O148" s="31"/>
      <c r="P148" s="29"/>
      <c r="Q148" s="20"/>
    </row>
    <row r="149" spans="1:17" ht="15.75" hidden="1" customHeight="1" x14ac:dyDescent="0.25">
      <c r="A149" s="25" t="s">
        <v>147</v>
      </c>
      <c r="B149" s="25">
        <v>915</v>
      </c>
      <c r="C149" s="52" t="s">
        <v>118</v>
      </c>
      <c r="D149" s="52" t="s">
        <v>20</v>
      </c>
      <c r="E149" s="56">
        <v>17</v>
      </c>
      <c r="F149" s="56">
        <v>3</v>
      </c>
      <c r="G149" s="52"/>
      <c r="H149" s="56">
        <v>7600</v>
      </c>
      <c r="I149" s="52" t="s">
        <v>59</v>
      </c>
      <c r="J149" s="20"/>
      <c r="K149" s="20">
        <f>K150+K151</f>
        <v>0</v>
      </c>
      <c r="L149" s="20"/>
      <c r="M149" s="20"/>
      <c r="N149" s="20"/>
      <c r="O149" s="31"/>
      <c r="P149" s="29"/>
      <c r="Q149" s="20"/>
    </row>
    <row r="150" spans="1:17" ht="55.5" hidden="1" customHeight="1" x14ac:dyDescent="0.25">
      <c r="A150" s="25" t="s">
        <v>148</v>
      </c>
      <c r="B150" s="25">
        <v>915</v>
      </c>
      <c r="C150" s="52" t="s">
        <v>118</v>
      </c>
      <c r="D150" s="52" t="s">
        <v>20</v>
      </c>
      <c r="E150" s="56">
        <v>17</v>
      </c>
      <c r="F150" s="56">
        <v>3</v>
      </c>
      <c r="G150" s="52"/>
      <c r="H150" s="56">
        <v>7601</v>
      </c>
      <c r="I150" s="52" t="s">
        <v>59</v>
      </c>
      <c r="J150" s="20"/>
      <c r="K150" s="20"/>
      <c r="L150" s="20"/>
      <c r="M150" s="20"/>
      <c r="N150" s="20"/>
      <c r="O150" s="31"/>
      <c r="P150" s="29"/>
      <c r="Q150" s="20"/>
    </row>
    <row r="151" spans="1:17" ht="135" hidden="1" customHeight="1" x14ac:dyDescent="0.25">
      <c r="A151" s="25" t="s">
        <v>145</v>
      </c>
      <c r="B151" s="25">
        <v>926</v>
      </c>
      <c r="C151" s="52" t="s">
        <v>118</v>
      </c>
      <c r="D151" s="52" t="s">
        <v>20</v>
      </c>
      <c r="E151" s="56">
        <v>17</v>
      </c>
      <c r="F151" s="56">
        <v>3</v>
      </c>
      <c r="G151" s="52"/>
      <c r="H151" s="56">
        <v>7603</v>
      </c>
      <c r="I151" s="52" t="s">
        <v>59</v>
      </c>
      <c r="J151" s="20"/>
      <c r="K151" s="20"/>
      <c r="L151" s="20"/>
      <c r="M151" s="20"/>
      <c r="N151" s="20"/>
      <c r="O151" s="31"/>
      <c r="P151" s="29"/>
      <c r="Q151" s="20"/>
    </row>
    <row r="152" spans="1:17" ht="39" customHeight="1" x14ac:dyDescent="0.25">
      <c r="A152" s="25" t="s">
        <v>149</v>
      </c>
      <c r="B152" s="25">
        <v>926</v>
      </c>
      <c r="C152" s="52" t="s">
        <v>118</v>
      </c>
      <c r="D152" s="52" t="s">
        <v>110</v>
      </c>
      <c r="E152" s="56"/>
      <c r="F152" s="56"/>
      <c r="G152" s="52"/>
      <c r="H152" s="56"/>
      <c r="I152" s="52"/>
      <c r="J152" s="20"/>
      <c r="K152" s="20">
        <f>K153+K204</f>
        <v>757.3</v>
      </c>
      <c r="L152" s="20"/>
      <c r="M152" s="20"/>
      <c r="N152" s="20"/>
      <c r="O152" s="31"/>
      <c r="P152" s="29"/>
      <c r="Q152" s="20"/>
    </row>
    <row r="153" spans="1:17" ht="98.25" customHeight="1" x14ac:dyDescent="0.25">
      <c r="A153" s="23" t="s">
        <v>213</v>
      </c>
      <c r="B153" s="25">
        <v>926</v>
      </c>
      <c r="C153" s="52" t="s">
        <v>118</v>
      </c>
      <c r="D153" s="52" t="s">
        <v>110</v>
      </c>
      <c r="E153" s="56">
        <v>22</v>
      </c>
      <c r="F153" s="56"/>
      <c r="G153" s="52"/>
      <c r="H153" s="56"/>
      <c r="I153" s="52"/>
      <c r="J153" s="20"/>
      <c r="K153" s="20">
        <f>K154+K159</f>
        <v>757.3</v>
      </c>
      <c r="L153" s="20"/>
      <c r="M153" s="20"/>
      <c r="N153" s="20"/>
      <c r="O153" s="31"/>
      <c r="P153" s="29"/>
      <c r="Q153" s="20"/>
    </row>
    <row r="154" spans="1:17" ht="96" customHeight="1" x14ac:dyDescent="0.25">
      <c r="A154" s="23" t="s">
        <v>150</v>
      </c>
      <c r="B154" s="25">
        <v>926</v>
      </c>
      <c r="C154" s="52" t="s">
        <v>118</v>
      </c>
      <c r="D154" s="52" t="s">
        <v>110</v>
      </c>
      <c r="E154" s="56">
        <v>22</v>
      </c>
      <c r="F154" s="56">
        <v>1</v>
      </c>
      <c r="G154" s="52" t="s">
        <v>47</v>
      </c>
      <c r="H154" s="56"/>
      <c r="I154" s="52"/>
      <c r="J154" s="20"/>
      <c r="K154" s="20">
        <f>K155</f>
        <v>0</v>
      </c>
      <c r="L154" s="20"/>
      <c r="M154" s="20"/>
      <c r="N154" s="20"/>
      <c r="O154" s="31"/>
      <c r="P154" s="29"/>
      <c r="Q154" s="20"/>
    </row>
    <row r="155" spans="1:17" ht="94.5" x14ac:dyDescent="0.25">
      <c r="A155" s="23" t="s">
        <v>151</v>
      </c>
      <c r="B155" s="25">
        <v>926</v>
      </c>
      <c r="C155" s="52" t="s">
        <v>118</v>
      </c>
      <c r="D155" s="52" t="s">
        <v>110</v>
      </c>
      <c r="E155" s="56">
        <v>22</v>
      </c>
      <c r="F155" s="56">
        <v>1</v>
      </c>
      <c r="G155" s="52" t="s">
        <v>20</v>
      </c>
      <c r="H155" s="56"/>
      <c r="I155" s="52"/>
      <c r="J155" s="20"/>
      <c r="K155" s="20">
        <f>K156</f>
        <v>0</v>
      </c>
      <c r="L155" s="20"/>
      <c r="M155" s="20"/>
      <c r="N155" s="20"/>
      <c r="O155" s="31"/>
      <c r="P155" s="29"/>
      <c r="Q155" s="20"/>
    </row>
    <row r="156" spans="1:17" ht="31.5" x14ac:dyDescent="0.25">
      <c r="A156" s="25" t="s">
        <v>152</v>
      </c>
      <c r="B156" s="25">
        <v>926</v>
      </c>
      <c r="C156" s="52" t="s">
        <v>118</v>
      </c>
      <c r="D156" s="52" t="s">
        <v>110</v>
      </c>
      <c r="E156" s="56">
        <v>22</v>
      </c>
      <c r="F156" s="56">
        <v>1</v>
      </c>
      <c r="G156" s="52" t="s">
        <v>20</v>
      </c>
      <c r="H156" s="56">
        <v>43040</v>
      </c>
      <c r="I156" s="52"/>
      <c r="J156" s="20"/>
      <c r="K156" s="20">
        <f>K157</f>
        <v>0</v>
      </c>
      <c r="L156" s="20"/>
      <c r="M156" s="20"/>
      <c r="N156" s="20"/>
      <c r="O156" s="31"/>
      <c r="P156" s="29"/>
      <c r="Q156" s="20"/>
    </row>
    <row r="157" spans="1:17" ht="47.25" x14ac:dyDescent="0.25">
      <c r="A157" s="25" t="s">
        <v>153</v>
      </c>
      <c r="B157" s="25">
        <v>926</v>
      </c>
      <c r="C157" s="52" t="s">
        <v>118</v>
      </c>
      <c r="D157" s="52" t="s">
        <v>110</v>
      </c>
      <c r="E157" s="56">
        <v>22</v>
      </c>
      <c r="F157" s="56">
        <v>1</v>
      </c>
      <c r="G157" s="52" t="s">
        <v>20</v>
      </c>
      <c r="H157" s="56">
        <v>43040</v>
      </c>
      <c r="I157" s="52"/>
      <c r="J157" s="20"/>
      <c r="K157" s="20">
        <f>K158</f>
        <v>0</v>
      </c>
      <c r="L157" s="20"/>
      <c r="M157" s="20"/>
      <c r="N157" s="20"/>
      <c r="O157" s="31"/>
      <c r="P157" s="29"/>
      <c r="Q157" s="20"/>
    </row>
    <row r="158" spans="1:17" ht="32.25" customHeight="1" x14ac:dyDescent="0.25">
      <c r="A158" s="25" t="s">
        <v>130</v>
      </c>
      <c r="B158" s="25">
        <v>926</v>
      </c>
      <c r="C158" s="52" t="s">
        <v>118</v>
      </c>
      <c r="D158" s="52" t="s">
        <v>110</v>
      </c>
      <c r="E158" s="56">
        <v>22</v>
      </c>
      <c r="F158" s="56">
        <v>1</v>
      </c>
      <c r="G158" s="52" t="s">
        <v>20</v>
      </c>
      <c r="H158" s="56">
        <v>43040</v>
      </c>
      <c r="I158" s="52" t="s">
        <v>59</v>
      </c>
      <c r="J158" s="20"/>
      <c r="K158" s="20"/>
      <c r="L158" s="20"/>
      <c r="M158" s="20"/>
      <c r="N158" s="20"/>
      <c r="O158" s="31"/>
      <c r="P158" s="29"/>
      <c r="Q158" s="20"/>
    </row>
    <row r="159" spans="1:17" ht="66" customHeight="1" x14ac:dyDescent="0.25">
      <c r="A159" s="25" t="s">
        <v>154</v>
      </c>
      <c r="B159" s="25">
        <v>926</v>
      </c>
      <c r="C159" s="52" t="s">
        <v>118</v>
      </c>
      <c r="D159" s="52" t="s">
        <v>110</v>
      </c>
      <c r="E159" s="56">
        <v>22</v>
      </c>
      <c r="F159" s="56">
        <v>2</v>
      </c>
      <c r="G159" s="52" t="s">
        <v>47</v>
      </c>
      <c r="H159" s="56"/>
      <c r="I159" s="52"/>
      <c r="J159" s="20"/>
      <c r="K159" s="20">
        <f>K160+K163+K167+K194</f>
        <v>757.3</v>
      </c>
      <c r="L159" s="20"/>
      <c r="M159" s="20"/>
      <c r="N159" s="20"/>
      <c r="O159" s="31"/>
      <c r="P159" s="29"/>
      <c r="Q159" s="20"/>
    </row>
    <row r="160" spans="1:17" ht="63" x14ac:dyDescent="0.25">
      <c r="A160" s="25" t="s">
        <v>155</v>
      </c>
      <c r="B160" s="25">
        <v>926</v>
      </c>
      <c r="C160" s="52" t="s">
        <v>118</v>
      </c>
      <c r="D160" s="52" t="s">
        <v>110</v>
      </c>
      <c r="E160" s="56">
        <v>22</v>
      </c>
      <c r="F160" s="56">
        <v>2</v>
      </c>
      <c r="G160" s="52" t="s">
        <v>14</v>
      </c>
      <c r="H160" s="56"/>
      <c r="I160" s="52"/>
      <c r="J160" s="20"/>
      <c r="K160" s="20">
        <f>K161</f>
        <v>162.9</v>
      </c>
      <c r="L160" s="20"/>
      <c r="M160" s="20"/>
      <c r="N160" s="20"/>
      <c r="O160" s="31"/>
      <c r="P160" s="29"/>
      <c r="Q160" s="20"/>
    </row>
    <row r="161" spans="1:20" x14ac:dyDescent="0.25">
      <c r="A161" s="25" t="s">
        <v>156</v>
      </c>
      <c r="B161" s="25">
        <v>926</v>
      </c>
      <c r="C161" s="52" t="s">
        <v>118</v>
      </c>
      <c r="D161" s="52" t="s">
        <v>110</v>
      </c>
      <c r="E161" s="56">
        <v>22</v>
      </c>
      <c r="F161" s="56">
        <v>2</v>
      </c>
      <c r="G161" s="52" t="s">
        <v>14</v>
      </c>
      <c r="H161" s="56">
        <v>43010</v>
      </c>
      <c r="I161" s="52"/>
      <c r="J161" s="20"/>
      <c r="K161" s="20">
        <f>K162</f>
        <v>162.9</v>
      </c>
      <c r="L161" s="20"/>
      <c r="M161" s="20"/>
      <c r="N161" s="20"/>
      <c r="O161" s="31"/>
      <c r="P161" s="29"/>
      <c r="Q161" s="20"/>
    </row>
    <row r="162" spans="1:20" ht="47.25" x14ac:dyDescent="0.25">
      <c r="A162" s="25" t="s">
        <v>130</v>
      </c>
      <c r="B162" s="25">
        <v>926</v>
      </c>
      <c r="C162" s="52" t="s">
        <v>118</v>
      </c>
      <c r="D162" s="52" t="s">
        <v>110</v>
      </c>
      <c r="E162" s="56">
        <v>22</v>
      </c>
      <c r="F162" s="56">
        <v>2</v>
      </c>
      <c r="G162" s="52" t="s">
        <v>14</v>
      </c>
      <c r="H162" s="56">
        <v>43010</v>
      </c>
      <c r="I162" s="52" t="s">
        <v>59</v>
      </c>
      <c r="J162" s="20"/>
      <c r="K162" s="36">
        <v>162.9</v>
      </c>
      <c r="L162" s="20"/>
      <c r="M162" s="20"/>
      <c r="N162" s="20"/>
      <c r="O162" s="31"/>
      <c r="P162" s="29"/>
      <c r="Q162" s="20"/>
    </row>
    <row r="163" spans="1:20" ht="63" x14ac:dyDescent="0.25">
      <c r="A163" s="25" t="s">
        <v>157</v>
      </c>
      <c r="B163" s="25">
        <v>926</v>
      </c>
      <c r="C163" s="52" t="s">
        <v>118</v>
      </c>
      <c r="D163" s="52" t="s">
        <v>110</v>
      </c>
      <c r="E163" s="56">
        <v>22</v>
      </c>
      <c r="F163" s="56">
        <v>2</v>
      </c>
      <c r="G163" s="52" t="s">
        <v>37</v>
      </c>
      <c r="H163" s="56"/>
      <c r="I163" s="52"/>
      <c r="J163" s="20"/>
      <c r="K163" s="20">
        <f>K164</f>
        <v>0</v>
      </c>
      <c r="L163" s="20"/>
      <c r="M163" s="20"/>
      <c r="N163" s="20"/>
      <c r="O163" s="31"/>
      <c r="P163" s="29"/>
      <c r="Q163" s="20"/>
    </row>
    <row r="164" spans="1:20" ht="47.25" x14ac:dyDescent="0.25">
      <c r="A164" s="25" t="s">
        <v>158</v>
      </c>
      <c r="B164" s="25">
        <v>926</v>
      </c>
      <c r="C164" s="52" t="s">
        <v>118</v>
      </c>
      <c r="D164" s="52" t="s">
        <v>110</v>
      </c>
      <c r="E164" s="56">
        <v>22</v>
      </c>
      <c r="F164" s="56">
        <v>2</v>
      </c>
      <c r="G164" s="52" t="s">
        <v>37</v>
      </c>
      <c r="H164" s="56"/>
      <c r="I164" s="52"/>
      <c r="J164" s="20"/>
      <c r="K164" s="20">
        <f>K165</f>
        <v>0</v>
      </c>
      <c r="L164" s="20"/>
      <c r="M164" s="20"/>
      <c r="N164" s="20"/>
      <c r="O164" s="31"/>
      <c r="P164" s="29"/>
      <c r="Q164" s="20"/>
    </row>
    <row r="165" spans="1:20" ht="47.25" x14ac:dyDescent="0.25">
      <c r="A165" s="25" t="s">
        <v>153</v>
      </c>
      <c r="B165" s="25">
        <v>926</v>
      </c>
      <c r="C165" s="52" t="s">
        <v>118</v>
      </c>
      <c r="D165" s="52" t="s">
        <v>110</v>
      </c>
      <c r="E165" s="56">
        <v>22</v>
      </c>
      <c r="F165" s="56">
        <v>2</v>
      </c>
      <c r="G165" s="52" t="s">
        <v>37</v>
      </c>
      <c r="H165" s="56">
        <v>43040</v>
      </c>
      <c r="I165" s="52"/>
      <c r="J165" s="20"/>
      <c r="K165" s="20">
        <f>K166</f>
        <v>0</v>
      </c>
      <c r="L165" s="20"/>
      <c r="M165" s="20"/>
      <c r="N165" s="20"/>
      <c r="O165" s="31"/>
      <c r="P165" s="29"/>
      <c r="Q165" s="20"/>
    </row>
    <row r="166" spans="1:20" ht="15.75" hidden="1" customHeight="1" x14ac:dyDescent="0.25">
      <c r="A166" s="25" t="s">
        <v>130</v>
      </c>
      <c r="B166" s="25">
        <v>915</v>
      </c>
      <c r="C166" s="52" t="s">
        <v>118</v>
      </c>
      <c r="D166" s="52" t="s">
        <v>110</v>
      </c>
      <c r="E166" s="56">
        <v>22</v>
      </c>
      <c r="F166" s="56">
        <v>2</v>
      </c>
      <c r="G166" s="52" t="s">
        <v>37</v>
      </c>
      <c r="H166" s="56">
        <v>43040</v>
      </c>
      <c r="I166" s="52" t="s">
        <v>59</v>
      </c>
      <c r="J166" s="20"/>
      <c r="K166" s="20"/>
      <c r="L166" s="20"/>
      <c r="M166" s="20"/>
      <c r="N166" s="20"/>
      <c r="O166" s="31"/>
      <c r="P166" s="29"/>
      <c r="Q166" s="20"/>
    </row>
    <row r="167" spans="1:20" ht="15.75" hidden="1" customHeight="1" x14ac:dyDescent="0.25">
      <c r="A167" s="25" t="s">
        <v>159</v>
      </c>
      <c r="B167" s="25">
        <v>915</v>
      </c>
      <c r="C167" s="52" t="s">
        <v>118</v>
      </c>
      <c r="D167" s="52" t="s">
        <v>110</v>
      </c>
      <c r="E167" s="56">
        <v>22</v>
      </c>
      <c r="F167" s="56">
        <v>2</v>
      </c>
      <c r="G167" s="52" t="s">
        <v>118</v>
      </c>
      <c r="H167" s="56"/>
      <c r="I167" s="52"/>
      <c r="J167" s="20"/>
      <c r="K167" s="20">
        <f>K168+K171</f>
        <v>0</v>
      </c>
      <c r="L167" s="20"/>
      <c r="M167" s="20"/>
      <c r="N167" s="20"/>
      <c r="O167" s="31"/>
      <c r="P167" s="29"/>
      <c r="Q167" s="20"/>
    </row>
    <row r="168" spans="1:20" ht="15.75" hidden="1" customHeight="1" x14ac:dyDescent="0.25">
      <c r="A168" s="25" t="s">
        <v>160</v>
      </c>
      <c r="B168" s="25"/>
      <c r="C168" s="52" t="s">
        <v>118</v>
      </c>
      <c r="D168" s="52" t="s">
        <v>110</v>
      </c>
      <c r="E168" s="56">
        <v>22</v>
      </c>
      <c r="F168" s="56">
        <v>2</v>
      </c>
      <c r="G168" s="52" t="s">
        <v>118</v>
      </c>
      <c r="H168" s="56"/>
      <c r="I168" s="52"/>
      <c r="J168" s="20"/>
      <c r="K168" s="20">
        <f>K169</f>
        <v>0</v>
      </c>
      <c r="L168" s="20"/>
      <c r="M168" s="20"/>
      <c r="N168" s="20"/>
      <c r="O168" s="31"/>
      <c r="P168" s="29"/>
      <c r="Q168" s="20"/>
    </row>
    <row r="169" spans="1:20" ht="16.5" hidden="1" customHeight="1" x14ac:dyDescent="0.25">
      <c r="A169" s="25" t="s">
        <v>153</v>
      </c>
      <c r="B169" s="25"/>
      <c r="C169" s="52" t="s">
        <v>118</v>
      </c>
      <c r="D169" s="52" t="s">
        <v>110</v>
      </c>
      <c r="E169" s="56">
        <v>22</v>
      </c>
      <c r="F169" s="56">
        <v>2</v>
      </c>
      <c r="G169" s="52" t="s">
        <v>118</v>
      </c>
      <c r="H169" s="56">
        <v>43040</v>
      </c>
      <c r="I169" s="52"/>
      <c r="J169" s="20"/>
      <c r="K169" s="20">
        <f>K170</f>
        <v>0</v>
      </c>
      <c r="L169" s="20"/>
      <c r="M169" s="20"/>
      <c r="N169" s="20"/>
      <c r="O169" s="31"/>
      <c r="P169" s="29"/>
      <c r="Q169" s="20"/>
      <c r="R169" s="29"/>
    </row>
    <row r="170" spans="1:20" ht="15.75" hidden="1" customHeight="1" x14ac:dyDescent="0.25">
      <c r="A170" s="25" t="s">
        <v>130</v>
      </c>
      <c r="B170" s="25">
        <v>915</v>
      </c>
      <c r="C170" s="52" t="s">
        <v>118</v>
      </c>
      <c r="D170" s="52" t="s">
        <v>110</v>
      </c>
      <c r="E170" s="56">
        <v>22</v>
      </c>
      <c r="F170" s="56">
        <v>2</v>
      </c>
      <c r="G170" s="52" t="s">
        <v>118</v>
      </c>
      <c r="H170" s="56">
        <v>43040</v>
      </c>
      <c r="I170" s="52" t="s">
        <v>59</v>
      </c>
      <c r="J170" s="20"/>
      <c r="K170" s="36"/>
      <c r="L170" s="20"/>
      <c r="M170" s="20"/>
      <c r="N170" s="20"/>
      <c r="O170" s="31"/>
      <c r="P170" s="29"/>
      <c r="Q170" s="20"/>
      <c r="R170" s="29"/>
    </row>
    <row r="171" spans="1:20" ht="15.75" hidden="1" customHeight="1" x14ac:dyDescent="0.25">
      <c r="A171" s="25" t="s">
        <v>161</v>
      </c>
      <c r="B171" s="25"/>
      <c r="C171" s="52" t="s">
        <v>118</v>
      </c>
      <c r="D171" s="52" t="s">
        <v>110</v>
      </c>
      <c r="E171" s="56">
        <v>22</v>
      </c>
      <c r="F171" s="56">
        <v>2</v>
      </c>
      <c r="G171" s="52" t="s">
        <v>118</v>
      </c>
      <c r="H171" s="56"/>
      <c r="I171" s="52"/>
      <c r="J171" s="20"/>
      <c r="K171" s="36">
        <f>K172</f>
        <v>0</v>
      </c>
      <c r="L171" s="20"/>
      <c r="M171" s="20"/>
      <c r="N171" s="20"/>
      <c r="O171" s="31"/>
      <c r="P171" s="29"/>
      <c r="Q171" s="20"/>
    </row>
    <row r="172" spans="1:20" ht="15.75" hidden="1" customHeight="1" x14ac:dyDescent="0.25">
      <c r="A172" s="25" t="s">
        <v>153</v>
      </c>
      <c r="B172" s="25">
        <v>915</v>
      </c>
      <c r="C172" s="52" t="s">
        <v>118</v>
      </c>
      <c r="D172" s="52" t="s">
        <v>110</v>
      </c>
      <c r="E172" s="56">
        <v>22</v>
      </c>
      <c r="F172" s="56">
        <v>2</v>
      </c>
      <c r="G172" s="52" t="s">
        <v>118</v>
      </c>
      <c r="H172" s="56">
        <v>43040</v>
      </c>
      <c r="I172" s="52"/>
      <c r="J172" s="20"/>
      <c r="K172" s="20">
        <f>K173</f>
        <v>0</v>
      </c>
      <c r="L172" s="20"/>
      <c r="M172" s="20"/>
      <c r="N172" s="20"/>
      <c r="O172" s="31"/>
      <c r="P172" s="29"/>
      <c r="Q172" s="20"/>
    </row>
    <row r="173" spans="1:20" ht="15.75" hidden="1" customHeight="1" x14ac:dyDescent="0.25">
      <c r="A173" s="25" t="s">
        <v>130</v>
      </c>
      <c r="B173" s="25">
        <v>915</v>
      </c>
      <c r="C173" s="52" t="s">
        <v>118</v>
      </c>
      <c r="D173" s="52" t="s">
        <v>110</v>
      </c>
      <c r="E173" s="56">
        <v>22</v>
      </c>
      <c r="F173" s="56">
        <v>2</v>
      </c>
      <c r="G173" s="52" t="s">
        <v>118</v>
      </c>
      <c r="H173" s="56">
        <v>43040</v>
      </c>
      <c r="I173" s="52" t="s">
        <v>59</v>
      </c>
      <c r="J173" s="20"/>
      <c r="K173" s="36"/>
      <c r="L173" s="20"/>
      <c r="M173" s="20"/>
      <c r="N173" s="20"/>
      <c r="O173" s="31"/>
      <c r="P173" s="29"/>
      <c r="Q173" s="20"/>
      <c r="S173" s="49"/>
      <c r="T173" s="49"/>
    </row>
    <row r="174" spans="1:20" ht="15.75" hidden="1" customHeight="1" x14ac:dyDescent="0.25">
      <c r="A174" s="25" t="s">
        <v>162</v>
      </c>
      <c r="B174" s="25">
        <v>915</v>
      </c>
      <c r="C174" s="52" t="s">
        <v>163</v>
      </c>
      <c r="D174" s="52"/>
      <c r="E174" s="69"/>
      <c r="F174" s="69"/>
      <c r="G174" s="70"/>
      <c r="H174" s="69"/>
      <c r="I174" s="52"/>
      <c r="J174" s="20"/>
      <c r="K174" s="20"/>
      <c r="L174" s="20"/>
      <c r="M174" s="20"/>
      <c r="N174" s="20"/>
      <c r="O174" s="31"/>
      <c r="P174" s="29"/>
      <c r="Q174" s="20"/>
      <c r="S174" s="49"/>
      <c r="T174" s="49"/>
    </row>
    <row r="175" spans="1:20" ht="15.75" hidden="1" customHeight="1" x14ac:dyDescent="0.25">
      <c r="A175" s="25" t="s">
        <v>164</v>
      </c>
      <c r="B175" s="25">
        <v>915</v>
      </c>
      <c r="C175" s="52" t="s">
        <v>163</v>
      </c>
      <c r="D175" s="52" t="s">
        <v>110</v>
      </c>
      <c r="E175" s="69"/>
      <c r="F175" s="69"/>
      <c r="G175" s="70"/>
      <c r="H175" s="69"/>
      <c r="I175" s="52"/>
      <c r="J175" s="20"/>
      <c r="K175" s="20"/>
      <c r="L175" s="20"/>
      <c r="M175" s="20"/>
      <c r="N175" s="20"/>
      <c r="O175" s="31"/>
      <c r="P175" s="29"/>
      <c r="Q175" s="20"/>
      <c r="R175" s="29"/>
    </row>
    <row r="176" spans="1:20" ht="27.75" hidden="1" customHeight="1" x14ac:dyDescent="0.25">
      <c r="A176" s="25" t="s">
        <v>165</v>
      </c>
      <c r="B176" s="25">
        <v>915</v>
      </c>
      <c r="C176" s="52" t="s">
        <v>163</v>
      </c>
      <c r="D176" s="52" t="s">
        <v>110</v>
      </c>
      <c r="E176" s="19"/>
      <c r="F176" s="19"/>
      <c r="G176" s="19"/>
      <c r="H176" s="19"/>
      <c r="I176" s="52" t="s">
        <v>38</v>
      </c>
      <c r="J176" s="20"/>
      <c r="K176" s="20"/>
      <c r="L176" s="20"/>
      <c r="M176" s="20"/>
      <c r="N176" s="20"/>
      <c r="O176" s="31"/>
      <c r="P176" s="29"/>
      <c r="Q176" s="20"/>
    </row>
    <row r="177" spans="1:17" ht="15.75" hidden="1" customHeight="1" x14ac:dyDescent="0.25">
      <c r="A177" s="25" t="s">
        <v>166</v>
      </c>
      <c r="B177" s="25">
        <v>915</v>
      </c>
      <c r="C177" s="11" t="s">
        <v>167</v>
      </c>
      <c r="D177" s="11"/>
      <c r="E177" s="11"/>
      <c r="F177" s="11"/>
      <c r="G177" s="53"/>
      <c r="H177" s="11"/>
      <c r="I177" s="11"/>
      <c r="J177" s="20" t="e">
        <f>J178+J183+#REF!+#REF!</f>
        <v>#REF!</v>
      </c>
      <c r="K177" s="20">
        <f>K179+K183+K192</f>
        <v>0</v>
      </c>
      <c r="L177" s="20"/>
      <c r="M177" s="20"/>
      <c r="N177" s="20"/>
      <c r="O177" s="31"/>
      <c r="P177" s="29"/>
      <c r="Q177" s="20"/>
    </row>
    <row r="178" spans="1:17" ht="15.75" hidden="1" customHeight="1" x14ac:dyDescent="0.25">
      <c r="A178" s="25" t="s">
        <v>168</v>
      </c>
      <c r="B178" s="25">
        <v>915</v>
      </c>
      <c r="C178" s="11" t="s">
        <v>167</v>
      </c>
      <c r="D178" s="11" t="s">
        <v>169</v>
      </c>
      <c r="E178" s="11"/>
      <c r="F178" s="11"/>
      <c r="G178" s="53"/>
      <c r="H178" s="11"/>
      <c r="I178" s="11"/>
      <c r="J178" s="20" t="e">
        <f t="shared" ref="J178:K180" si="0">J179</f>
        <v>#REF!</v>
      </c>
      <c r="K178" s="20">
        <f t="shared" si="0"/>
        <v>0</v>
      </c>
      <c r="L178" s="20"/>
      <c r="M178" s="20"/>
      <c r="N178" s="20"/>
      <c r="O178" s="31"/>
      <c r="P178" s="29"/>
      <c r="Q178" s="20"/>
    </row>
    <row r="179" spans="1:17" ht="15.75" hidden="1" customHeight="1" x14ac:dyDescent="0.25">
      <c r="A179" s="25" t="s">
        <v>170</v>
      </c>
      <c r="B179" s="25">
        <v>915</v>
      </c>
      <c r="C179" s="52" t="s">
        <v>76</v>
      </c>
      <c r="D179" s="52" t="s">
        <v>14</v>
      </c>
      <c r="E179" s="56"/>
      <c r="F179" s="56"/>
      <c r="G179" s="52"/>
      <c r="H179" s="56"/>
      <c r="I179" s="11"/>
      <c r="J179" s="20" t="e">
        <f t="shared" si="0"/>
        <v>#REF!</v>
      </c>
      <c r="K179" s="20"/>
      <c r="L179" s="20"/>
      <c r="M179" s="20"/>
      <c r="N179" s="20"/>
      <c r="O179" s="31"/>
      <c r="P179" s="29"/>
      <c r="Q179" s="20"/>
    </row>
    <row r="180" spans="1:17" ht="15.75" hidden="1" customHeight="1" x14ac:dyDescent="0.25">
      <c r="A180" s="25" t="s">
        <v>171</v>
      </c>
      <c r="B180" s="25">
        <v>915</v>
      </c>
      <c r="C180" s="52" t="s">
        <v>76</v>
      </c>
      <c r="D180" s="52" t="s">
        <v>14</v>
      </c>
      <c r="E180" s="56"/>
      <c r="F180" s="56"/>
      <c r="G180" s="52"/>
      <c r="H180" s="56"/>
      <c r="I180" s="11"/>
      <c r="J180" s="20" t="e">
        <f t="shared" si="0"/>
        <v>#REF!</v>
      </c>
      <c r="K180" s="20">
        <f>K179</f>
        <v>0</v>
      </c>
      <c r="L180" s="20"/>
      <c r="M180" s="20"/>
      <c r="N180" s="20"/>
      <c r="O180" s="31"/>
      <c r="P180" s="29"/>
      <c r="Q180" s="20"/>
    </row>
    <row r="181" spans="1:17" ht="15.75" hidden="1" customHeight="1" x14ac:dyDescent="0.25">
      <c r="A181" s="55" t="s">
        <v>172</v>
      </c>
      <c r="B181" s="25">
        <v>915</v>
      </c>
      <c r="C181" s="52" t="s">
        <v>76</v>
      </c>
      <c r="D181" s="52" t="s">
        <v>14</v>
      </c>
      <c r="E181" s="56"/>
      <c r="F181" s="56"/>
      <c r="G181" s="52"/>
      <c r="H181" s="56"/>
      <c r="I181" s="52" t="s">
        <v>173</v>
      </c>
      <c r="J181" s="20" t="e">
        <f>#REF!</f>
        <v>#REF!</v>
      </c>
      <c r="K181" s="20">
        <f>K179</f>
        <v>0</v>
      </c>
      <c r="L181" s="20"/>
      <c r="M181" s="20"/>
      <c r="N181" s="20"/>
      <c r="O181" s="31"/>
      <c r="P181" s="29"/>
      <c r="Q181" s="20"/>
    </row>
    <row r="182" spans="1:17" ht="15.75" hidden="1" customHeight="1" x14ac:dyDescent="0.25">
      <c r="A182" s="55" t="s">
        <v>174</v>
      </c>
      <c r="B182" s="25">
        <v>915</v>
      </c>
      <c r="C182" s="52" t="s">
        <v>76</v>
      </c>
      <c r="D182" s="52" t="s">
        <v>14</v>
      </c>
      <c r="E182" s="56"/>
      <c r="F182" s="56"/>
      <c r="G182" s="52"/>
      <c r="H182" s="56"/>
      <c r="I182" s="52" t="s">
        <v>175</v>
      </c>
      <c r="J182" s="20" t="e">
        <f>#REF!</f>
        <v>#REF!</v>
      </c>
      <c r="K182" s="20"/>
      <c r="L182" s="20"/>
      <c r="M182" s="20"/>
      <c r="N182" s="20"/>
      <c r="O182" s="31"/>
      <c r="P182" s="29"/>
      <c r="Q182" s="20"/>
    </row>
    <row r="183" spans="1:17" ht="15.75" hidden="1" customHeight="1" x14ac:dyDescent="0.25">
      <c r="A183" s="25" t="s">
        <v>176</v>
      </c>
      <c r="B183" s="25">
        <v>915</v>
      </c>
      <c r="C183" s="11" t="s">
        <v>167</v>
      </c>
      <c r="D183" s="11" t="s">
        <v>177</v>
      </c>
      <c r="E183" s="11"/>
      <c r="F183" s="11"/>
      <c r="G183" s="53"/>
      <c r="H183" s="11"/>
      <c r="I183" s="11"/>
      <c r="J183" s="20" t="e">
        <f>J184+#REF!</f>
        <v>#REF!</v>
      </c>
      <c r="K183" s="20">
        <f>K184+K191</f>
        <v>0</v>
      </c>
      <c r="L183" s="20"/>
      <c r="M183" s="20"/>
      <c r="N183" s="20"/>
      <c r="O183" s="31"/>
      <c r="P183" s="29"/>
      <c r="Q183" s="20"/>
    </row>
    <row r="184" spans="1:17" ht="15.75" hidden="1" customHeight="1" x14ac:dyDescent="0.25">
      <c r="A184" s="71" t="s">
        <v>178</v>
      </c>
      <c r="B184" s="25">
        <v>915</v>
      </c>
      <c r="C184" s="52" t="s">
        <v>76</v>
      </c>
      <c r="D184" s="52" t="s">
        <v>20</v>
      </c>
      <c r="E184" s="56"/>
      <c r="F184" s="56"/>
      <c r="G184" s="52"/>
      <c r="H184" s="56"/>
      <c r="I184" s="11"/>
      <c r="J184" s="20" t="e">
        <f>J185</f>
        <v>#REF!</v>
      </c>
      <c r="K184" s="20">
        <f>K186+K189</f>
        <v>0</v>
      </c>
      <c r="L184" s="20"/>
      <c r="M184" s="20"/>
      <c r="N184" s="20"/>
      <c r="O184" s="31"/>
      <c r="P184" s="29"/>
      <c r="Q184" s="20"/>
    </row>
    <row r="185" spans="1:17" ht="15.75" hidden="1" customHeight="1" x14ac:dyDescent="0.25">
      <c r="A185" s="25" t="s">
        <v>179</v>
      </c>
      <c r="B185" s="25">
        <v>915</v>
      </c>
      <c r="C185" s="52" t="s">
        <v>76</v>
      </c>
      <c r="D185" s="52" t="s">
        <v>20</v>
      </c>
      <c r="E185" s="56"/>
      <c r="F185" s="56"/>
      <c r="G185" s="52"/>
      <c r="H185" s="56"/>
      <c r="I185" s="11"/>
      <c r="J185" s="20" t="e">
        <f>J186</f>
        <v>#REF!</v>
      </c>
      <c r="K185" s="20"/>
      <c r="L185" s="20"/>
      <c r="M185" s="20"/>
      <c r="N185" s="20"/>
      <c r="O185" s="31"/>
      <c r="P185" s="29"/>
      <c r="Q185" s="20"/>
    </row>
    <row r="186" spans="1:17" ht="72.75" customHeight="1" x14ac:dyDescent="0.25">
      <c r="A186" s="55" t="s">
        <v>172</v>
      </c>
      <c r="B186" s="25">
        <v>926</v>
      </c>
      <c r="C186" s="52" t="s">
        <v>76</v>
      </c>
      <c r="D186" s="52" t="s">
        <v>20</v>
      </c>
      <c r="E186" s="56"/>
      <c r="F186" s="56"/>
      <c r="G186" s="52"/>
      <c r="H186" s="56"/>
      <c r="I186" s="52" t="s">
        <v>173</v>
      </c>
      <c r="J186" s="20" t="e">
        <f>#REF!</f>
        <v>#REF!</v>
      </c>
      <c r="K186" s="20">
        <f>K185</f>
        <v>0</v>
      </c>
      <c r="L186" s="20"/>
      <c r="M186" s="20"/>
      <c r="N186" s="20"/>
      <c r="O186" s="31"/>
      <c r="P186" s="29"/>
      <c r="Q186" s="20"/>
    </row>
    <row r="187" spans="1:17" ht="31.5" x14ac:dyDescent="0.25">
      <c r="A187" s="55" t="s">
        <v>39</v>
      </c>
      <c r="B187" s="25">
        <v>926</v>
      </c>
      <c r="C187" s="52" t="s">
        <v>76</v>
      </c>
      <c r="D187" s="52" t="s">
        <v>20</v>
      </c>
      <c r="E187" s="56"/>
      <c r="F187" s="56"/>
      <c r="G187" s="52"/>
      <c r="H187" s="56"/>
      <c r="I187" s="52" t="s">
        <v>180</v>
      </c>
      <c r="J187" s="20" t="e">
        <f>#REF!</f>
        <v>#REF!</v>
      </c>
      <c r="K187" s="20"/>
      <c r="L187" s="20"/>
      <c r="M187" s="20"/>
      <c r="N187" s="20"/>
      <c r="O187" s="31"/>
      <c r="P187" s="29"/>
      <c r="Q187" s="20"/>
    </row>
    <row r="188" spans="1:17" ht="220.5" x14ac:dyDescent="0.25">
      <c r="A188" s="25" t="s">
        <v>181</v>
      </c>
      <c r="B188" s="25">
        <v>926</v>
      </c>
      <c r="C188" s="52" t="s">
        <v>76</v>
      </c>
      <c r="D188" s="52" t="s">
        <v>20</v>
      </c>
      <c r="E188" s="56"/>
      <c r="F188" s="56"/>
      <c r="G188" s="52"/>
      <c r="H188" s="56"/>
      <c r="I188" s="11"/>
      <c r="J188" s="20" t="e">
        <f>J189</f>
        <v>#REF!</v>
      </c>
      <c r="K188" s="20"/>
      <c r="L188" s="20"/>
      <c r="M188" s="20"/>
      <c r="N188" s="20"/>
      <c r="O188" s="31"/>
      <c r="P188" s="29"/>
      <c r="Q188" s="20"/>
    </row>
    <row r="189" spans="1:17" ht="94.5" x14ac:dyDescent="0.25">
      <c r="A189" s="55" t="s">
        <v>172</v>
      </c>
      <c r="B189" s="25">
        <v>926</v>
      </c>
      <c r="C189" s="52" t="s">
        <v>76</v>
      </c>
      <c r="D189" s="52" t="s">
        <v>20</v>
      </c>
      <c r="E189" s="56"/>
      <c r="F189" s="56"/>
      <c r="G189" s="52"/>
      <c r="H189" s="56"/>
      <c r="I189" s="52" t="s">
        <v>173</v>
      </c>
      <c r="J189" s="20" t="e">
        <f>#REF!</f>
        <v>#REF!</v>
      </c>
      <c r="K189" s="20">
        <f>K188</f>
        <v>0</v>
      </c>
      <c r="L189" s="20"/>
      <c r="M189" s="20"/>
      <c r="N189" s="20"/>
      <c r="O189" s="31"/>
      <c r="P189" s="29"/>
      <c r="Q189" s="20"/>
    </row>
    <row r="190" spans="1:17" ht="47.25" x14ac:dyDescent="0.25">
      <c r="A190" s="25" t="s">
        <v>182</v>
      </c>
      <c r="B190" s="25">
        <v>926</v>
      </c>
      <c r="C190" s="52" t="s">
        <v>76</v>
      </c>
      <c r="D190" s="52" t="s">
        <v>20</v>
      </c>
      <c r="E190" s="56"/>
      <c r="F190" s="56"/>
      <c r="G190" s="52"/>
      <c r="H190" s="56"/>
      <c r="I190" s="11"/>
      <c r="J190" s="20"/>
      <c r="K190" s="20"/>
      <c r="L190" s="20"/>
      <c r="M190" s="20"/>
      <c r="N190" s="20"/>
      <c r="O190" s="31"/>
      <c r="P190" s="29"/>
      <c r="Q190" s="20"/>
    </row>
    <row r="191" spans="1:17" ht="94.5" x14ac:dyDescent="0.25">
      <c r="A191" s="55" t="s">
        <v>172</v>
      </c>
      <c r="B191" s="25">
        <v>926</v>
      </c>
      <c r="C191" s="52" t="s">
        <v>76</v>
      </c>
      <c r="D191" s="52" t="s">
        <v>20</v>
      </c>
      <c r="E191" s="56"/>
      <c r="F191" s="56"/>
      <c r="G191" s="52"/>
      <c r="H191" s="56"/>
      <c r="I191" s="52" t="s">
        <v>173</v>
      </c>
      <c r="J191" s="20"/>
      <c r="K191" s="20"/>
      <c r="L191" s="20"/>
      <c r="M191" s="20"/>
      <c r="N191" s="20"/>
      <c r="O191" s="31"/>
      <c r="P191" s="29"/>
      <c r="Q191" s="20"/>
    </row>
    <row r="192" spans="1:17" ht="31.5" x14ac:dyDescent="0.25">
      <c r="A192" s="55" t="s">
        <v>183</v>
      </c>
      <c r="B192" s="25">
        <v>926</v>
      </c>
      <c r="C192" s="52" t="s">
        <v>76</v>
      </c>
      <c r="D192" s="52" t="s">
        <v>76</v>
      </c>
      <c r="E192" s="56"/>
      <c r="F192" s="56"/>
      <c r="G192" s="52"/>
      <c r="H192" s="56"/>
      <c r="I192" s="52"/>
      <c r="J192" s="20"/>
      <c r="K192" s="20"/>
      <c r="L192" s="20"/>
      <c r="M192" s="20"/>
      <c r="N192" s="20"/>
      <c r="O192" s="31"/>
      <c r="P192" s="29"/>
      <c r="Q192" s="20"/>
    </row>
    <row r="193" spans="1:17" ht="31.5" x14ac:dyDescent="0.25">
      <c r="A193" s="55" t="s">
        <v>184</v>
      </c>
      <c r="B193" s="25">
        <v>926</v>
      </c>
      <c r="C193" s="52" t="s">
        <v>76</v>
      </c>
      <c r="D193" s="52" t="s">
        <v>76</v>
      </c>
      <c r="E193" s="56"/>
      <c r="F193" s="56"/>
      <c r="G193" s="52"/>
      <c r="H193" s="56"/>
      <c r="I193" s="52" t="s">
        <v>70</v>
      </c>
      <c r="J193" s="20"/>
      <c r="K193" s="20"/>
      <c r="L193" s="20"/>
      <c r="M193" s="20"/>
      <c r="N193" s="20"/>
      <c r="O193" s="31"/>
      <c r="P193" s="29"/>
      <c r="Q193" s="20"/>
    </row>
    <row r="194" spans="1:17" ht="65.25" customHeight="1" x14ac:dyDescent="0.25">
      <c r="A194" s="55" t="s">
        <v>185</v>
      </c>
      <c r="B194" s="25">
        <v>926</v>
      </c>
      <c r="C194" s="52" t="s">
        <v>118</v>
      </c>
      <c r="D194" s="52" t="s">
        <v>110</v>
      </c>
      <c r="E194" s="56">
        <v>22</v>
      </c>
      <c r="F194" s="56">
        <v>1</v>
      </c>
      <c r="G194" s="52" t="s">
        <v>14</v>
      </c>
      <c r="H194" s="56"/>
      <c r="I194" s="52"/>
      <c r="J194" s="20"/>
      <c r="K194" s="20">
        <f>K195+K198+K201</f>
        <v>594.4</v>
      </c>
      <c r="L194" s="20"/>
      <c r="M194" s="20"/>
      <c r="N194" s="20"/>
      <c r="O194" s="31"/>
      <c r="P194" s="29"/>
      <c r="Q194" s="20"/>
    </row>
    <row r="195" spans="1:17" ht="65.25" customHeight="1" x14ac:dyDescent="0.25">
      <c r="A195" s="55" t="s">
        <v>186</v>
      </c>
      <c r="B195" s="25">
        <v>926</v>
      </c>
      <c r="C195" s="52" t="s">
        <v>118</v>
      </c>
      <c r="D195" s="52" t="s">
        <v>110</v>
      </c>
      <c r="E195" s="56">
        <v>22</v>
      </c>
      <c r="F195" s="56">
        <v>1</v>
      </c>
      <c r="G195" s="52" t="s">
        <v>14</v>
      </c>
      <c r="H195" s="56"/>
      <c r="I195" s="52"/>
      <c r="J195" s="20"/>
      <c r="K195" s="20">
        <f>K196</f>
        <v>559.29999999999995</v>
      </c>
      <c r="L195" s="20"/>
      <c r="M195" s="20"/>
      <c r="N195" s="20"/>
      <c r="O195" s="31"/>
      <c r="P195" s="29"/>
      <c r="Q195" s="20"/>
    </row>
    <row r="196" spans="1:17" ht="63" x14ac:dyDescent="0.25">
      <c r="A196" s="55" t="s">
        <v>186</v>
      </c>
      <c r="B196" s="25">
        <v>926</v>
      </c>
      <c r="C196" s="52" t="s">
        <v>118</v>
      </c>
      <c r="D196" s="52" t="s">
        <v>110</v>
      </c>
      <c r="E196" s="56">
        <v>22</v>
      </c>
      <c r="F196" s="56">
        <v>1</v>
      </c>
      <c r="G196" s="52" t="s">
        <v>14</v>
      </c>
      <c r="H196" s="56" t="s">
        <v>187</v>
      </c>
      <c r="I196" s="52"/>
      <c r="J196" s="20"/>
      <c r="K196" s="20">
        <f>K197</f>
        <v>559.29999999999995</v>
      </c>
      <c r="L196" s="20"/>
      <c r="M196" s="20"/>
      <c r="N196" s="20"/>
      <c r="O196" s="31"/>
      <c r="P196" s="29"/>
      <c r="Q196" s="20"/>
    </row>
    <row r="197" spans="1:17" ht="47.25" x14ac:dyDescent="0.25">
      <c r="A197" s="55" t="s">
        <v>130</v>
      </c>
      <c r="B197" s="25">
        <v>926</v>
      </c>
      <c r="C197" s="52" t="s">
        <v>118</v>
      </c>
      <c r="D197" s="52" t="s">
        <v>110</v>
      </c>
      <c r="E197" s="56">
        <v>22</v>
      </c>
      <c r="F197" s="56">
        <v>1</v>
      </c>
      <c r="G197" s="52" t="s">
        <v>14</v>
      </c>
      <c r="H197" s="56" t="s">
        <v>187</v>
      </c>
      <c r="I197" s="52" t="s">
        <v>59</v>
      </c>
      <c r="J197" s="20"/>
      <c r="K197" s="20">
        <v>559.29999999999995</v>
      </c>
      <c r="L197" s="20"/>
      <c r="M197" s="20"/>
      <c r="N197" s="20"/>
      <c r="O197" s="31"/>
      <c r="P197" s="29"/>
      <c r="Q197" s="20"/>
    </row>
    <row r="198" spans="1:17" ht="63" x14ac:dyDescent="0.25">
      <c r="A198" s="55" t="s">
        <v>188</v>
      </c>
      <c r="B198" s="25">
        <v>926</v>
      </c>
      <c r="C198" s="52" t="s">
        <v>118</v>
      </c>
      <c r="D198" s="52" t="s">
        <v>110</v>
      </c>
      <c r="E198" s="56">
        <v>22</v>
      </c>
      <c r="F198" s="56">
        <v>2</v>
      </c>
      <c r="G198" s="52" t="s">
        <v>163</v>
      </c>
      <c r="H198" s="56"/>
      <c r="I198" s="52"/>
      <c r="J198" s="20"/>
      <c r="K198" s="20">
        <f>K199</f>
        <v>0</v>
      </c>
      <c r="L198" s="20"/>
      <c r="M198" s="20"/>
      <c r="N198" s="20"/>
      <c r="O198" s="31"/>
      <c r="P198" s="29"/>
      <c r="Q198" s="20"/>
    </row>
    <row r="199" spans="1:17" ht="50.25" customHeight="1" x14ac:dyDescent="0.25">
      <c r="A199" s="55" t="s">
        <v>189</v>
      </c>
      <c r="B199" s="25">
        <v>926</v>
      </c>
      <c r="C199" s="52" t="s">
        <v>118</v>
      </c>
      <c r="D199" s="52" t="s">
        <v>110</v>
      </c>
      <c r="E199" s="56">
        <v>22</v>
      </c>
      <c r="F199" s="56">
        <v>2</v>
      </c>
      <c r="G199" s="52" t="s">
        <v>163</v>
      </c>
      <c r="H199" s="56">
        <v>43030</v>
      </c>
      <c r="I199" s="52"/>
      <c r="J199" s="20"/>
      <c r="K199" s="20">
        <f>K200</f>
        <v>0</v>
      </c>
      <c r="L199" s="20"/>
      <c r="M199" s="20"/>
      <c r="N199" s="20"/>
      <c r="O199" s="31"/>
      <c r="P199" s="29"/>
      <c r="Q199" s="20"/>
    </row>
    <row r="200" spans="1:17" ht="47.25" customHeight="1" x14ac:dyDescent="0.25">
      <c r="A200" s="55" t="s">
        <v>130</v>
      </c>
      <c r="B200" s="25">
        <v>926</v>
      </c>
      <c r="C200" s="52" t="s">
        <v>118</v>
      </c>
      <c r="D200" s="52" t="s">
        <v>110</v>
      </c>
      <c r="E200" s="56">
        <v>22</v>
      </c>
      <c r="F200" s="56">
        <v>2</v>
      </c>
      <c r="G200" s="52" t="s">
        <v>163</v>
      </c>
      <c r="H200" s="56">
        <v>43030</v>
      </c>
      <c r="I200" s="52" t="s">
        <v>59</v>
      </c>
      <c r="J200" s="20"/>
      <c r="K200" s="20"/>
      <c r="L200" s="20"/>
      <c r="M200" s="20"/>
      <c r="N200" s="20"/>
      <c r="O200" s="31"/>
      <c r="P200" s="29"/>
      <c r="Q200" s="20"/>
    </row>
    <row r="201" spans="1:17" ht="44.25" customHeight="1" x14ac:dyDescent="0.25">
      <c r="A201" s="55" t="s">
        <v>190</v>
      </c>
      <c r="B201" s="25">
        <v>926</v>
      </c>
      <c r="C201" s="52" t="s">
        <v>118</v>
      </c>
      <c r="D201" s="52" t="s">
        <v>110</v>
      </c>
      <c r="E201" s="56">
        <v>22</v>
      </c>
      <c r="F201" s="56">
        <v>1</v>
      </c>
      <c r="G201" s="52" t="s">
        <v>20</v>
      </c>
      <c r="H201" s="56"/>
      <c r="I201" s="52"/>
      <c r="J201" s="20"/>
      <c r="K201" s="20">
        <f>K202</f>
        <v>35.1</v>
      </c>
      <c r="L201" s="20"/>
      <c r="M201" s="20"/>
      <c r="N201" s="20"/>
      <c r="O201" s="31"/>
      <c r="P201" s="29"/>
      <c r="Q201" s="20"/>
    </row>
    <row r="202" spans="1:17" ht="45" customHeight="1" x14ac:dyDescent="0.25">
      <c r="A202" s="55" t="s">
        <v>153</v>
      </c>
      <c r="B202" s="25">
        <v>926</v>
      </c>
      <c r="C202" s="52" t="s">
        <v>118</v>
      </c>
      <c r="D202" s="52" t="s">
        <v>110</v>
      </c>
      <c r="E202" s="56">
        <v>22</v>
      </c>
      <c r="F202" s="56">
        <v>1</v>
      </c>
      <c r="G202" s="52" t="s">
        <v>20</v>
      </c>
      <c r="H202" s="56">
        <v>43040</v>
      </c>
      <c r="I202" s="52"/>
      <c r="J202" s="20"/>
      <c r="K202" s="20">
        <f>K203</f>
        <v>35.1</v>
      </c>
      <c r="L202" s="20"/>
      <c r="M202" s="20"/>
      <c r="N202" s="20"/>
      <c r="O202" s="31"/>
      <c r="P202" s="29"/>
      <c r="Q202" s="20"/>
    </row>
    <row r="203" spans="1:17" ht="47.25" x14ac:dyDescent="0.25">
      <c r="A203" s="55" t="s">
        <v>130</v>
      </c>
      <c r="B203" s="25">
        <v>926</v>
      </c>
      <c r="C203" s="52" t="s">
        <v>118</v>
      </c>
      <c r="D203" s="52" t="s">
        <v>110</v>
      </c>
      <c r="E203" s="56">
        <v>22</v>
      </c>
      <c r="F203" s="56">
        <v>1</v>
      </c>
      <c r="G203" s="52" t="s">
        <v>20</v>
      </c>
      <c r="H203" s="56">
        <v>43040</v>
      </c>
      <c r="I203" s="52" t="s">
        <v>59</v>
      </c>
      <c r="J203" s="20"/>
      <c r="K203" s="20">
        <v>35.1</v>
      </c>
      <c r="L203" s="20"/>
      <c r="M203" s="20"/>
      <c r="N203" s="20"/>
      <c r="O203" s="31"/>
      <c r="P203" s="29"/>
      <c r="Q203" s="20"/>
    </row>
    <row r="204" spans="1:17" ht="47.25" x14ac:dyDescent="0.25">
      <c r="A204" s="55" t="s">
        <v>44</v>
      </c>
      <c r="B204" s="25">
        <v>926</v>
      </c>
      <c r="C204" s="52" t="s">
        <v>118</v>
      </c>
      <c r="D204" s="52" t="s">
        <v>110</v>
      </c>
      <c r="E204" s="56">
        <v>89</v>
      </c>
      <c r="F204" s="56">
        <v>0</v>
      </c>
      <c r="G204" s="52"/>
      <c r="H204" s="56"/>
      <c r="I204" s="52"/>
      <c r="J204" s="20"/>
      <c r="K204" s="20">
        <f>K205</f>
        <v>0</v>
      </c>
      <c r="L204" s="20"/>
      <c r="M204" s="20"/>
      <c r="N204" s="20"/>
      <c r="O204" s="31"/>
      <c r="P204" s="29"/>
      <c r="Q204" s="20"/>
    </row>
    <row r="205" spans="1:17" ht="63" x14ac:dyDescent="0.25">
      <c r="A205" s="55" t="s">
        <v>45</v>
      </c>
      <c r="B205" s="25">
        <v>926</v>
      </c>
      <c r="C205" s="52" t="s">
        <v>118</v>
      </c>
      <c r="D205" s="52" t="s">
        <v>110</v>
      </c>
      <c r="E205" s="56">
        <v>89</v>
      </c>
      <c r="F205" s="56">
        <v>1</v>
      </c>
      <c r="G205" s="52"/>
      <c r="H205" s="56"/>
      <c r="I205" s="52"/>
      <c r="J205" s="20"/>
      <c r="K205" s="20">
        <f>K206+K209</f>
        <v>0</v>
      </c>
      <c r="L205" s="20"/>
      <c r="M205" s="20"/>
      <c r="N205" s="20"/>
      <c r="O205" s="31"/>
      <c r="P205" s="29"/>
      <c r="Q205" s="20"/>
    </row>
    <row r="206" spans="1:17" ht="173.25" x14ac:dyDescent="0.25">
      <c r="A206" s="55" t="s">
        <v>191</v>
      </c>
      <c r="B206" s="25">
        <v>926</v>
      </c>
      <c r="C206" s="52" t="s">
        <v>118</v>
      </c>
      <c r="D206" s="52" t="s">
        <v>110</v>
      </c>
      <c r="E206" s="56">
        <v>89</v>
      </c>
      <c r="F206" s="56">
        <v>1</v>
      </c>
      <c r="G206" s="52" t="s">
        <v>47</v>
      </c>
      <c r="H206" s="56">
        <v>44104</v>
      </c>
      <c r="I206" s="52"/>
      <c r="J206" s="20"/>
      <c r="K206" s="20">
        <f>K207+K208</f>
        <v>0</v>
      </c>
      <c r="L206" s="20"/>
      <c r="M206" s="20"/>
      <c r="N206" s="20"/>
      <c r="O206" s="31"/>
      <c r="P206" s="29"/>
      <c r="Q206" s="20"/>
    </row>
    <row r="207" spans="1:17" ht="51.75" customHeight="1" x14ac:dyDescent="0.25">
      <c r="A207" s="55" t="s">
        <v>130</v>
      </c>
      <c r="B207" s="25">
        <v>926</v>
      </c>
      <c r="C207" s="52" t="s">
        <v>118</v>
      </c>
      <c r="D207" s="52" t="s">
        <v>110</v>
      </c>
      <c r="E207" s="56">
        <v>89</v>
      </c>
      <c r="F207" s="56">
        <v>1</v>
      </c>
      <c r="G207" s="52" t="s">
        <v>47</v>
      </c>
      <c r="H207" s="56">
        <v>44104</v>
      </c>
      <c r="I207" s="52" t="s">
        <v>59</v>
      </c>
      <c r="J207" s="20"/>
      <c r="K207" s="20"/>
      <c r="L207" s="20"/>
      <c r="M207" s="20"/>
      <c r="N207" s="20"/>
      <c r="O207" s="31"/>
      <c r="P207" s="29"/>
      <c r="Q207" s="20"/>
    </row>
    <row r="208" spans="1:17" ht="63" x14ac:dyDescent="0.25">
      <c r="A208" s="55" t="s">
        <v>133</v>
      </c>
      <c r="B208" s="25">
        <v>926</v>
      </c>
      <c r="C208" s="52" t="s">
        <v>118</v>
      </c>
      <c r="D208" s="52" t="s">
        <v>110</v>
      </c>
      <c r="E208" s="56">
        <v>89</v>
      </c>
      <c r="F208" s="56">
        <v>1</v>
      </c>
      <c r="G208" s="52" t="s">
        <v>47</v>
      </c>
      <c r="H208" s="56">
        <v>43040</v>
      </c>
      <c r="I208" s="52" t="s">
        <v>134</v>
      </c>
      <c r="J208" s="20"/>
      <c r="K208" s="20"/>
      <c r="L208" s="20"/>
      <c r="M208" s="20"/>
      <c r="N208" s="20"/>
      <c r="O208" s="31"/>
      <c r="P208" s="29"/>
      <c r="Q208" s="20"/>
    </row>
    <row r="209" spans="1:22" ht="48.75" customHeight="1" x14ac:dyDescent="0.25">
      <c r="A209" s="55" t="s">
        <v>192</v>
      </c>
      <c r="B209" s="25">
        <v>926</v>
      </c>
      <c r="C209" s="52" t="s">
        <v>118</v>
      </c>
      <c r="D209" s="52" t="s">
        <v>110</v>
      </c>
      <c r="E209" s="56">
        <v>89</v>
      </c>
      <c r="F209" s="56">
        <v>1</v>
      </c>
      <c r="G209" s="52" t="s">
        <v>47</v>
      </c>
      <c r="H209" s="56">
        <v>76270</v>
      </c>
      <c r="I209" s="52"/>
      <c r="J209" s="20"/>
      <c r="K209" s="20"/>
      <c r="L209" s="20"/>
      <c r="M209" s="20"/>
      <c r="N209" s="20"/>
      <c r="O209" s="31"/>
      <c r="P209" s="29"/>
      <c r="Q209" s="20"/>
    </row>
    <row r="210" spans="1:22" ht="22.5" customHeight="1" x14ac:dyDescent="0.25">
      <c r="A210" s="55" t="s">
        <v>193</v>
      </c>
      <c r="B210" s="25">
        <v>926</v>
      </c>
      <c r="C210" s="52" t="s">
        <v>118</v>
      </c>
      <c r="D210" s="52" t="s">
        <v>110</v>
      </c>
      <c r="E210" s="56">
        <v>22</v>
      </c>
      <c r="F210" s="56">
        <v>1</v>
      </c>
      <c r="G210" s="52" t="s">
        <v>163</v>
      </c>
      <c r="H210" s="56" t="s">
        <v>187</v>
      </c>
      <c r="I210" s="52" t="s">
        <v>59</v>
      </c>
      <c r="J210" s="20"/>
      <c r="K210" s="20">
        <v>147</v>
      </c>
      <c r="L210" s="20"/>
      <c r="M210" s="20"/>
      <c r="N210" s="20"/>
      <c r="O210" s="31"/>
      <c r="P210" s="29"/>
      <c r="Q210" s="20"/>
    </row>
    <row r="211" spans="1:22" ht="36" customHeight="1" x14ac:dyDescent="0.25">
      <c r="A211" s="55" t="s">
        <v>194</v>
      </c>
      <c r="B211" s="25">
        <v>926</v>
      </c>
      <c r="C211" s="52" t="s">
        <v>163</v>
      </c>
      <c r="D211" s="52"/>
      <c r="E211" s="56"/>
      <c r="F211" s="56"/>
      <c r="G211" s="52"/>
      <c r="H211" s="56"/>
      <c r="I211" s="52"/>
      <c r="J211" s="20"/>
      <c r="K211" s="20">
        <f>K212</f>
        <v>0</v>
      </c>
      <c r="L211" s="20"/>
      <c r="M211" s="20"/>
      <c r="N211" s="20"/>
      <c r="O211" s="31"/>
      <c r="P211" s="29"/>
      <c r="Q211" s="20"/>
    </row>
    <row r="212" spans="1:22" ht="48.75" customHeight="1" x14ac:dyDescent="0.25">
      <c r="A212" s="55" t="s">
        <v>165</v>
      </c>
      <c r="B212" s="25">
        <v>926</v>
      </c>
      <c r="C212" s="52" t="s">
        <v>163</v>
      </c>
      <c r="D212" s="52" t="s">
        <v>110</v>
      </c>
      <c r="E212" s="56"/>
      <c r="F212" s="56"/>
      <c r="G212" s="52"/>
      <c r="H212" s="56"/>
      <c r="I212" s="52"/>
      <c r="J212" s="20"/>
      <c r="K212" s="20">
        <f>K213</f>
        <v>0</v>
      </c>
      <c r="L212" s="20"/>
      <c r="M212" s="20"/>
      <c r="N212" s="20"/>
      <c r="O212" s="31"/>
      <c r="P212" s="29"/>
      <c r="Q212" s="20"/>
    </row>
    <row r="213" spans="1:22" ht="71.25" customHeight="1" x14ac:dyDescent="0.25">
      <c r="A213" s="55" t="s">
        <v>44</v>
      </c>
      <c r="B213" s="25">
        <v>926</v>
      </c>
      <c r="C213" s="52" t="s">
        <v>163</v>
      </c>
      <c r="D213" s="52" t="s">
        <v>110</v>
      </c>
      <c r="E213" s="56">
        <v>89</v>
      </c>
      <c r="F213" s="56">
        <v>0</v>
      </c>
      <c r="G213" s="52"/>
      <c r="H213" s="56"/>
      <c r="I213" s="52"/>
      <c r="J213" s="20"/>
      <c r="K213" s="20">
        <f>K214</f>
        <v>0</v>
      </c>
      <c r="L213" s="20"/>
      <c r="M213" s="20"/>
      <c r="N213" s="20"/>
      <c r="O213" s="31"/>
      <c r="P213" s="29"/>
      <c r="Q213" s="20"/>
    </row>
    <row r="214" spans="1:22" ht="80.25" customHeight="1" x14ac:dyDescent="0.25">
      <c r="A214" s="55" t="s">
        <v>45</v>
      </c>
      <c r="B214" s="25">
        <v>926</v>
      </c>
      <c r="C214" s="52" t="s">
        <v>163</v>
      </c>
      <c r="D214" s="52" t="s">
        <v>110</v>
      </c>
      <c r="E214" s="56">
        <v>89</v>
      </c>
      <c r="F214" s="56">
        <v>1</v>
      </c>
      <c r="G214" s="52"/>
      <c r="H214" s="56"/>
      <c r="I214" s="52"/>
      <c r="J214" s="20"/>
      <c r="K214" s="20">
        <f>K215</f>
        <v>0</v>
      </c>
      <c r="L214" s="20"/>
      <c r="M214" s="20"/>
      <c r="N214" s="20"/>
      <c r="O214" s="31"/>
      <c r="P214" s="29"/>
      <c r="Q214" s="20"/>
    </row>
    <row r="215" spans="1:22" ht="48.75" customHeight="1" x14ac:dyDescent="0.25">
      <c r="A215" s="55" t="s">
        <v>195</v>
      </c>
      <c r="B215" s="25">
        <v>926</v>
      </c>
      <c r="C215" s="52" t="s">
        <v>163</v>
      </c>
      <c r="D215" s="52" t="s">
        <v>110</v>
      </c>
      <c r="E215" s="56">
        <v>89</v>
      </c>
      <c r="F215" s="56">
        <v>1</v>
      </c>
      <c r="G215" s="52" t="s">
        <v>47</v>
      </c>
      <c r="H215" s="56">
        <v>44106</v>
      </c>
      <c r="I215" s="52"/>
      <c r="J215" s="20"/>
      <c r="K215" s="20">
        <f>K216</f>
        <v>0</v>
      </c>
      <c r="L215" s="20"/>
      <c r="M215" s="20"/>
      <c r="N215" s="20"/>
      <c r="O215" s="31"/>
      <c r="P215" s="29"/>
      <c r="Q215" s="20"/>
    </row>
    <row r="216" spans="1:22" ht="47.25" x14ac:dyDescent="0.25">
      <c r="A216" s="55" t="s">
        <v>130</v>
      </c>
      <c r="B216" s="25">
        <v>926</v>
      </c>
      <c r="C216" s="52" t="s">
        <v>163</v>
      </c>
      <c r="D216" s="52" t="s">
        <v>110</v>
      </c>
      <c r="E216" s="56">
        <v>89</v>
      </c>
      <c r="F216" s="56">
        <v>1</v>
      </c>
      <c r="G216" s="52" t="s">
        <v>47</v>
      </c>
      <c r="H216" s="56">
        <v>44106</v>
      </c>
      <c r="I216" s="52" t="s">
        <v>59</v>
      </c>
      <c r="J216" s="20"/>
      <c r="K216" s="20"/>
      <c r="L216" s="72"/>
      <c r="M216" s="72"/>
      <c r="N216" s="72"/>
      <c r="O216" s="73"/>
      <c r="P216" s="29"/>
      <c r="Q216" s="72"/>
      <c r="V216" s="49"/>
    </row>
    <row r="217" spans="1:22" x14ac:dyDescent="0.25">
      <c r="A217" s="55" t="s">
        <v>196</v>
      </c>
      <c r="B217" s="25">
        <v>926</v>
      </c>
      <c r="C217" s="19" t="s">
        <v>114</v>
      </c>
      <c r="D217" s="19"/>
      <c r="E217" s="56"/>
      <c r="F217" s="56"/>
      <c r="G217" s="52"/>
      <c r="H217" s="56"/>
      <c r="I217" s="19"/>
      <c r="J217" s="72"/>
      <c r="K217" s="72">
        <f>K218</f>
        <v>98</v>
      </c>
      <c r="L217" s="72"/>
      <c r="M217" s="72"/>
      <c r="N217" s="72"/>
      <c r="O217" s="73"/>
      <c r="P217" s="29"/>
      <c r="Q217" s="72"/>
      <c r="V217" s="49"/>
    </row>
    <row r="218" spans="1:22" x14ac:dyDescent="0.25">
      <c r="A218" s="55" t="s">
        <v>15</v>
      </c>
      <c r="B218" s="25">
        <v>926</v>
      </c>
      <c r="C218" s="19" t="s">
        <v>114</v>
      </c>
      <c r="D218" s="19" t="s">
        <v>14</v>
      </c>
      <c r="E218" s="56"/>
      <c r="F218" s="56"/>
      <c r="G218" s="52"/>
      <c r="H218" s="56"/>
      <c r="I218" s="19"/>
      <c r="J218" s="72"/>
      <c r="K218" s="72">
        <f>K219</f>
        <v>98</v>
      </c>
      <c r="L218" s="72"/>
      <c r="M218" s="72"/>
      <c r="N218" s="72"/>
      <c r="O218" s="73"/>
      <c r="P218" s="29"/>
      <c r="Q218" s="72"/>
      <c r="V218" s="49"/>
    </row>
    <row r="219" spans="1:22" ht="47.25" x14ac:dyDescent="0.25">
      <c r="A219" s="23" t="s">
        <v>44</v>
      </c>
      <c r="B219" s="25">
        <v>926</v>
      </c>
      <c r="C219" s="19" t="s">
        <v>114</v>
      </c>
      <c r="D219" s="19" t="s">
        <v>14</v>
      </c>
      <c r="E219" s="56">
        <v>89</v>
      </c>
      <c r="F219" s="56"/>
      <c r="G219" s="52"/>
      <c r="H219" s="19"/>
      <c r="I219" s="19"/>
      <c r="J219" s="72"/>
      <c r="K219" s="72">
        <f>K220</f>
        <v>98</v>
      </c>
      <c r="L219" s="72"/>
      <c r="M219" s="72"/>
      <c r="N219" s="72"/>
      <c r="O219" s="73"/>
      <c r="P219" s="29"/>
      <c r="Q219" s="72"/>
      <c r="V219" s="49"/>
    </row>
    <row r="220" spans="1:22" ht="63" x14ac:dyDescent="0.25">
      <c r="A220" s="23" t="s">
        <v>45</v>
      </c>
      <c r="B220" s="25">
        <v>926</v>
      </c>
      <c r="C220" s="19" t="s">
        <v>114</v>
      </c>
      <c r="D220" s="19" t="s">
        <v>14</v>
      </c>
      <c r="E220" s="56">
        <v>89</v>
      </c>
      <c r="F220" s="52" t="s">
        <v>23</v>
      </c>
      <c r="G220" s="52"/>
      <c r="H220" s="19"/>
      <c r="I220" s="19"/>
      <c r="J220" s="72"/>
      <c r="K220" s="72">
        <f>K221</f>
        <v>98</v>
      </c>
      <c r="L220" s="72"/>
      <c r="M220" s="72"/>
      <c r="N220" s="72"/>
      <c r="O220" s="73"/>
      <c r="P220" s="29"/>
      <c r="Q220" s="72"/>
      <c r="V220" s="49"/>
    </row>
    <row r="221" spans="1:22" ht="31.5" x14ac:dyDescent="0.25">
      <c r="A221" s="23" t="s">
        <v>197</v>
      </c>
      <c r="B221" s="25">
        <v>926</v>
      </c>
      <c r="C221" s="19" t="s">
        <v>114</v>
      </c>
      <c r="D221" s="19" t="s">
        <v>14</v>
      </c>
      <c r="E221" s="56">
        <v>89</v>
      </c>
      <c r="F221" s="52" t="s">
        <v>23</v>
      </c>
      <c r="G221" s="52" t="s">
        <v>47</v>
      </c>
      <c r="H221" s="19" t="s">
        <v>198</v>
      </c>
      <c r="I221" s="19"/>
      <c r="J221" s="72"/>
      <c r="K221" s="72">
        <f>K222</f>
        <v>98</v>
      </c>
      <c r="L221" s="72"/>
      <c r="M221" s="72"/>
      <c r="N221" s="72"/>
      <c r="O221" s="73"/>
      <c r="P221" s="29"/>
      <c r="Q221" s="72"/>
    </row>
    <row r="222" spans="1:22" ht="15.75" hidden="1" customHeight="1" x14ac:dyDescent="0.25">
      <c r="A222" s="55" t="s">
        <v>199</v>
      </c>
      <c r="B222" s="25">
        <v>915</v>
      </c>
      <c r="C222" s="19" t="s">
        <v>114</v>
      </c>
      <c r="D222" s="19" t="s">
        <v>14</v>
      </c>
      <c r="E222" s="56">
        <v>89</v>
      </c>
      <c r="F222" s="19" t="s">
        <v>23</v>
      </c>
      <c r="G222" s="19" t="s">
        <v>47</v>
      </c>
      <c r="H222" s="19" t="s">
        <v>198</v>
      </c>
      <c r="I222" s="19" t="s">
        <v>200</v>
      </c>
      <c r="J222" s="72" t="e">
        <f>#REF!</f>
        <v>#REF!</v>
      </c>
      <c r="K222" s="74">
        <v>98</v>
      </c>
      <c r="L222" s="20"/>
      <c r="M222" s="20"/>
      <c r="N222" s="20"/>
      <c r="O222" s="31"/>
      <c r="P222" s="29"/>
      <c r="Q222" s="20"/>
    </row>
    <row r="223" spans="1:22" ht="15.75" hidden="1" customHeight="1" x14ac:dyDescent="0.25">
      <c r="A223" s="55" t="s">
        <v>39</v>
      </c>
      <c r="B223" s="55"/>
      <c r="C223" s="52" t="s">
        <v>201</v>
      </c>
      <c r="D223" s="52" t="s">
        <v>14</v>
      </c>
      <c r="E223" s="56"/>
      <c r="F223" s="56"/>
      <c r="G223" s="52"/>
      <c r="H223" s="56"/>
      <c r="I223" s="52"/>
      <c r="J223" s="20" t="e">
        <f>#REF!</f>
        <v>#REF!</v>
      </c>
      <c r="K223" s="20"/>
      <c r="L223" s="20"/>
      <c r="M223" s="20"/>
      <c r="N223" s="20"/>
      <c r="O223" s="31"/>
      <c r="P223" s="29"/>
      <c r="Q223" s="20"/>
    </row>
    <row r="224" spans="1:22" ht="15.75" hidden="1" customHeight="1" x14ac:dyDescent="0.25">
      <c r="A224" s="55" t="s">
        <v>202</v>
      </c>
      <c r="B224" s="55"/>
      <c r="C224" s="52" t="s">
        <v>201</v>
      </c>
      <c r="D224" s="52" t="s">
        <v>37</v>
      </c>
      <c r="E224" s="56"/>
      <c r="F224" s="56"/>
      <c r="G224" s="52"/>
      <c r="H224" s="56"/>
      <c r="I224" s="52"/>
      <c r="J224" s="20"/>
      <c r="K224" s="20"/>
      <c r="L224" s="20"/>
      <c r="M224" s="20"/>
      <c r="N224" s="20"/>
      <c r="O224" s="31"/>
      <c r="P224" s="29"/>
      <c r="Q224" s="20"/>
    </row>
    <row r="225" spans="1:18" ht="15.75" hidden="1" customHeight="1" x14ac:dyDescent="0.25">
      <c r="A225" s="55" t="s">
        <v>203</v>
      </c>
      <c r="B225" s="55"/>
      <c r="C225" s="52" t="s">
        <v>201</v>
      </c>
      <c r="D225" s="52" t="s">
        <v>37</v>
      </c>
      <c r="E225" s="56"/>
      <c r="F225" s="56"/>
      <c r="G225" s="52"/>
      <c r="H225" s="56"/>
      <c r="I225" s="52"/>
      <c r="J225" s="20"/>
      <c r="K225" s="20"/>
      <c r="L225" s="20"/>
      <c r="M225" s="20"/>
      <c r="N225" s="20"/>
      <c r="O225" s="31"/>
      <c r="P225" s="29"/>
      <c r="Q225" s="20"/>
    </row>
    <row r="226" spans="1:18" ht="15.75" hidden="1" customHeight="1" x14ac:dyDescent="0.25">
      <c r="A226" s="55" t="s">
        <v>204</v>
      </c>
      <c r="B226" s="55"/>
      <c r="C226" s="52" t="s">
        <v>201</v>
      </c>
      <c r="D226" s="52" t="s">
        <v>37</v>
      </c>
      <c r="E226" s="56"/>
      <c r="F226" s="56"/>
      <c r="G226" s="52"/>
      <c r="H226" s="56"/>
      <c r="I226" s="52" t="s">
        <v>205</v>
      </c>
      <c r="J226" s="20"/>
      <c r="K226" s="20"/>
      <c r="L226" s="72"/>
      <c r="M226" s="72"/>
      <c r="N226" s="72"/>
      <c r="O226" s="73"/>
      <c r="P226" s="29"/>
      <c r="Q226" s="72"/>
    </row>
    <row r="227" spans="1:18" ht="31.5" x14ac:dyDescent="0.25">
      <c r="A227" s="55" t="s">
        <v>174</v>
      </c>
      <c r="B227" s="55">
        <v>926</v>
      </c>
      <c r="C227" s="19" t="s">
        <v>201</v>
      </c>
      <c r="D227" s="19" t="s">
        <v>14</v>
      </c>
      <c r="E227" s="19"/>
      <c r="F227" s="19"/>
      <c r="G227" s="19"/>
      <c r="H227" s="19"/>
      <c r="I227" s="19" t="s">
        <v>175</v>
      </c>
      <c r="J227" s="72" t="e">
        <f>#REF!</f>
        <v>#REF!</v>
      </c>
      <c r="K227" s="72"/>
      <c r="L227" s="72"/>
      <c r="M227" s="72"/>
      <c r="N227" s="72"/>
      <c r="O227" s="73"/>
      <c r="P227" s="29"/>
      <c r="Q227" s="72"/>
    </row>
    <row r="228" spans="1:18" x14ac:dyDescent="0.25">
      <c r="A228" s="55"/>
      <c r="B228" s="55"/>
      <c r="C228" s="19"/>
      <c r="D228" s="19"/>
      <c r="E228" s="19"/>
      <c r="F228" s="19"/>
      <c r="G228" s="19"/>
      <c r="H228" s="19"/>
      <c r="I228" s="19"/>
      <c r="J228" s="72"/>
      <c r="K228" s="72"/>
      <c r="L228" s="78"/>
      <c r="M228" s="78"/>
      <c r="N228" s="78"/>
      <c r="O228" s="79"/>
      <c r="P228" s="29"/>
      <c r="Q228" s="78"/>
    </row>
    <row r="229" spans="1:18" x14ac:dyDescent="0.25">
      <c r="A229" s="55"/>
      <c r="B229" s="55"/>
      <c r="C229" s="19"/>
      <c r="D229" s="19"/>
      <c r="E229" s="19"/>
      <c r="F229" s="19"/>
      <c r="G229" s="19"/>
      <c r="H229" s="19"/>
      <c r="I229" s="19"/>
      <c r="J229" s="72"/>
      <c r="K229" s="72"/>
    </row>
    <row r="230" spans="1:18" x14ac:dyDescent="0.25">
      <c r="A230" s="55" t="s">
        <v>206</v>
      </c>
      <c r="B230" s="55">
        <v>926</v>
      </c>
      <c r="C230" s="19" t="s">
        <v>90</v>
      </c>
      <c r="D230" s="19" t="s">
        <v>14</v>
      </c>
      <c r="E230" s="19" t="s">
        <v>32</v>
      </c>
      <c r="F230" s="19" t="s">
        <v>23</v>
      </c>
      <c r="G230" s="19" t="s">
        <v>47</v>
      </c>
      <c r="H230" s="19" t="s">
        <v>207</v>
      </c>
      <c r="I230" s="19" t="s">
        <v>208</v>
      </c>
      <c r="J230" s="72"/>
      <c r="K230" s="72"/>
    </row>
    <row r="231" spans="1:18" x14ac:dyDescent="0.25">
      <c r="A231" s="68" t="s">
        <v>209</v>
      </c>
      <c r="B231" s="68"/>
      <c r="C231" s="75"/>
      <c r="D231" s="75"/>
      <c r="E231" s="75"/>
      <c r="F231" s="75"/>
      <c r="G231" s="76"/>
      <c r="H231" s="75"/>
      <c r="I231" s="75"/>
      <c r="J231" s="77" t="e">
        <f>#REF!+#REF!</f>
        <v>#REF!</v>
      </c>
      <c r="K231" s="77">
        <f>K10+K90+K120+K137+K217+K112+K230+K211+K210</f>
        <v>2287.3999999999996</v>
      </c>
      <c r="L231" s="81"/>
      <c r="M231" s="81"/>
      <c r="N231" s="81"/>
      <c r="O231" s="81"/>
      <c r="P231" s="81"/>
      <c r="Q231" s="81"/>
      <c r="R231" s="81"/>
    </row>
  </sheetData>
  <mergeCells count="5">
    <mergeCell ref="D1:K1"/>
    <mergeCell ref="D2:K2"/>
    <mergeCell ref="C3:K3"/>
    <mergeCell ref="A4:K4"/>
    <mergeCell ref="E6:H6"/>
  </mergeCells>
  <conditionalFormatting sqref="P27:P31 L10:O26 Q7:Q26 L27:N31 P51:P53 L51:N53 L32:O50 Q32:Q50 S11:W20 R27:V31 R51:V53 Q54:Q227 L54:O227">
    <cfRule type="expression" dxfId="17" priority="9" stopIfTrue="1">
      <formula>$D7=""</formula>
    </cfRule>
    <cfRule type="expression" dxfId="16" priority="10" stopIfTrue="1">
      <formula>#REF!&lt;&gt;""</formula>
    </cfRule>
  </conditionalFormatting>
  <conditionalFormatting sqref="Q228 L228:O228">
    <cfRule type="expression" dxfId="15" priority="11" stopIfTrue="1">
      <formula>$I228=""</formula>
    </cfRule>
    <cfRule type="expression" dxfId="14" priority="12" stopIfTrue="1">
      <formula>$L228&lt;&gt;""</formula>
    </cfRule>
    <cfRule type="expression" dxfId="13" priority="13" stopIfTrue="1">
      <formula>AND($J228="",$I228&lt;&gt;"")</formula>
    </cfRule>
  </conditionalFormatting>
  <conditionalFormatting sqref="I8:I9 K7:K9 C7:D9 A108:A119 A121:A136 C32:J32 C33:I50 K32:K50 A9:A106 C10:K31 A185:A230 A141:A183 C51:K230 B10:B230">
    <cfRule type="expression" dxfId="12" priority="1" stopIfTrue="1">
      <formula>$D7=""</formula>
    </cfRule>
    <cfRule type="expression" dxfId="11" priority="2" stopIfTrue="1">
      <formula>#REF!&lt;&gt;""</formula>
    </cfRule>
  </conditionalFormatting>
  <conditionalFormatting sqref="A184">
    <cfRule type="expression" dxfId="10" priority="3" stopIfTrue="1">
      <formula>$I184=""</formula>
    </cfRule>
    <cfRule type="expression" dxfId="9" priority="4" stopIfTrue="1">
      <formula>#REF!&lt;&gt;""</formula>
    </cfRule>
    <cfRule type="expression" dxfId="8" priority="5" stopIfTrue="1">
      <formula>AND($J184="",$I184&lt;&gt;"")</formula>
    </cfRule>
  </conditionalFormatting>
  <conditionalFormatting sqref="A137:A140 B9 A231:K231 A107 J33:J50">
    <cfRule type="expression" dxfId="7" priority="6" stopIfTrue="1">
      <formula>$I9=""</formula>
    </cfRule>
    <cfRule type="expression" dxfId="6" priority="7" stopIfTrue="1">
      <formula>$L9&lt;&gt;""</formula>
    </cfRule>
    <cfRule type="expression" dxfId="5" priority="8" stopIfTrue="1">
      <formula>AND($J9="",$I9&lt;&gt;"")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240"/>
  <sheetViews>
    <sheetView workbookViewId="0">
      <selection activeCell="F2" sqref="F2:J3"/>
    </sheetView>
  </sheetViews>
  <sheetFormatPr defaultRowHeight="15.75" x14ac:dyDescent="0.25"/>
  <cols>
    <col min="1" max="1" width="9.140625" style="3"/>
    <col min="2" max="2" width="34.85546875" style="3" customWidth="1"/>
    <col min="3" max="3" width="5.140625" style="3" customWidth="1"/>
    <col min="4" max="4" width="3.140625" style="3" customWidth="1"/>
    <col min="5" max="5" width="6.28515625" style="83" customWidth="1"/>
    <col min="6" max="6" width="7.7109375" style="3" customWidth="1"/>
    <col min="7" max="8" width="5.140625" style="9" customWidth="1"/>
    <col min="9" max="9" width="5.5703125" style="3" customWidth="1"/>
    <col min="10" max="10" width="9.140625" style="4" customWidth="1"/>
    <col min="11" max="16384" width="9.140625" style="3"/>
  </cols>
  <sheetData>
    <row r="2" spans="2:10" x14ac:dyDescent="0.25">
      <c r="F2" s="2" t="s">
        <v>214</v>
      </c>
      <c r="G2" s="2"/>
      <c r="H2" s="2"/>
      <c r="I2" s="2"/>
      <c r="J2" s="2"/>
    </row>
    <row r="3" spans="2:10" ht="126" customHeight="1" x14ac:dyDescent="0.25">
      <c r="B3" s="4"/>
      <c r="F3" s="84" t="s">
        <v>215</v>
      </c>
      <c r="G3" s="84"/>
      <c r="H3" s="84"/>
      <c r="I3" s="84"/>
      <c r="J3" s="84"/>
    </row>
    <row r="5" spans="2:10" ht="99" customHeight="1" x14ac:dyDescent="0.25">
      <c r="B5" s="85" t="s">
        <v>216</v>
      </c>
      <c r="C5" s="85"/>
      <c r="D5" s="85"/>
      <c r="E5" s="85"/>
      <c r="F5" s="85"/>
      <c r="G5" s="85"/>
      <c r="H5" s="85"/>
      <c r="I5" s="85"/>
    </row>
    <row r="7" spans="2:10" ht="31.5" x14ac:dyDescent="0.25">
      <c r="B7" s="86" t="s">
        <v>3</v>
      </c>
      <c r="C7" s="87" t="s">
        <v>7</v>
      </c>
      <c r="D7" s="88"/>
      <c r="E7" s="88"/>
      <c r="F7" s="88"/>
      <c r="G7" s="89" t="s">
        <v>5</v>
      </c>
      <c r="H7" s="89" t="s">
        <v>6</v>
      </c>
      <c r="I7" s="86" t="s">
        <v>217</v>
      </c>
      <c r="J7" s="90" t="s">
        <v>10</v>
      </c>
    </row>
    <row r="8" spans="2:10" ht="95.25" customHeight="1" x14ac:dyDescent="0.25">
      <c r="B8" s="23" t="s">
        <v>218</v>
      </c>
      <c r="C8" s="91" t="s">
        <v>14</v>
      </c>
      <c r="D8" s="92">
        <v>0</v>
      </c>
      <c r="E8" s="23"/>
      <c r="F8" s="92"/>
      <c r="G8" s="91"/>
      <c r="H8" s="91"/>
      <c r="I8" s="92"/>
      <c r="J8" s="93">
        <f>J9</f>
        <v>1241.8</v>
      </c>
    </row>
    <row r="9" spans="2:10" ht="63" x14ac:dyDescent="0.25">
      <c r="B9" s="23" t="s">
        <v>53</v>
      </c>
      <c r="C9" s="91" t="s">
        <v>14</v>
      </c>
      <c r="D9" s="92">
        <v>1</v>
      </c>
      <c r="E9" s="23"/>
      <c r="F9" s="92"/>
      <c r="G9" s="91"/>
      <c r="H9" s="91"/>
      <c r="I9" s="92"/>
      <c r="J9" s="93">
        <f>J10</f>
        <v>1241.8</v>
      </c>
    </row>
    <row r="10" spans="2:10" ht="63" x14ac:dyDescent="0.25">
      <c r="B10" s="23" t="s">
        <v>24</v>
      </c>
      <c r="C10" s="91" t="s">
        <v>14</v>
      </c>
      <c r="D10" s="92">
        <v>1</v>
      </c>
      <c r="E10" s="23" t="s">
        <v>14</v>
      </c>
      <c r="F10" s="92"/>
      <c r="G10" s="91"/>
      <c r="H10" s="91"/>
      <c r="I10" s="92"/>
      <c r="J10" s="93">
        <f>J11+J24+J36+J20+J32</f>
        <v>1241.8</v>
      </c>
    </row>
    <row r="11" spans="2:10" ht="32.25" customHeight="1" x14ac:dyDescent="0.25">
      <c r="B11" s="23" t="s">
        <v>25</v>
      </c>
      <c r="C11" s="91" t="s">
        <v>14</v>
      </c>
      <c r="D11" s="92">
        <v>1</v>
      </c>
      <c r="E11" s="23" t="s">
        <v>14</v>
      </c>
      <c r="F11" s="92">
        <v>41000</v>
      </c>
      <c r="G11" s="91"/>
      <c r="H11" s="91"/>
      <c r="I11" s="92"/>
      <c r="J11" s="93">
        <f>J12+J16+J28</f>
        <v>1041.3</v>
      </c>
    </row>
    <row r="12" spans="2:10" ht="47.25" x14ac:dyDescent="0.25">
      <c r="B12" s="25" t="s">
        <v>54</v>
      </c>
      <c r="C12" s="91" t="s">
        <v>14</v>
      </c>
      <c r="D12" s="92">
        <v>1</v>
      </c>
      <c r="E12" s="23" t="s">
        <v>14</v>
      </c>
      <c r="F12" s="92">
        <v>41110</v>
      </c>
      <c r="G12" s="91"/>
      <c r="H12" s="91"/>
      <c r="I12" s="92"/>
      <c r="J12" s="93">
        <f>J13</f>
        <v>689.2</v>
      </c>
    </row>
    <row r="13" spans="2:10" x14ac:dyDescent="0.25">
      <c r="B13" s="23" t="s">
        <v>18</v>
      </c>
      <c r="C13" s="91" t="s">
        <v>14</v>
      </c>
      <c r="D13" s="92">
        <v>1</v>
      </c>
      <c r="E13" s="23" t="s">
        <v>14</v>
      </c>
      <c r="F13" s="92">
        <v>41110</v>
      </c>
      <c r="G13" s="91" t="s">
        <v>14</v>
      </c>
      <c r="H13" s="91"/>
      <c r="I13" s="92"/>
      <c r="J13" s="93">
        <f>J14</f>
        <v>689.2</v>
      </c>
    </row>
    <row r="14" spans="2:10" ht="97.5" customHeight="1" x14ac:dyDescent="0.25">
      <c r="B14" s="25" t="s">
        <v>51</v>
      </c>
      <c r="C14" s="91" t="s">
        <v>14</v>
      </c>
      <c r="D14" s="92">
        <v>1</v>
      </c>
      <c r="E14" s="23" t="s">
        <v>14</v>
      </c>
      <c r="F14" s="92">
        <v>41110</v>
      </c>
      <c r="G14" s="91" t="s">
        <v>14</v>
      </c>
      <c r="H14" s="91" t="s">
        <v>37</v>
      </c>
      <c r="I14" s="92"/>
      <c r="J14" s="93">
        <f>J15</f>
        <v>689.2</v>
      </c>
    </row>
    <row r="15" spans="2:10" ht="31.5" x14ac:dyDescent="0.25">
      <c r="B15" s="23" t="s">
        <v>17</v>
      </c>
      <c r="C15" s="91" t="s">
        <v>14</v>
      </c>
      <c r="D15" s="92">
        <v>1</v>
      </c>
      <c r="E15" s="23" t="s">
        <v>14</v>
      </c>
      <c r="F15" s="92">
        <v>41110</v>
      </c>
      <c r="G15" s="91" t="s">
        <v>14</v>
      </c>
      <c r="H15" s="91" t="s">
        <v>37</v>
      </c>
      <c r="I15" s="92">
        <v>926</v>
      </c>
      <c r="J15" s="93">
        <v>689.2</v>
      </c>
    </row>
    <row r="16" spans="2:10" ht="47.25" x14ac:dyDescent="0.25">
      <c r="B16" s="25" t="s">
        <v>31</v>
      </c>
      <c r="C16" s="91" t="s">
        <v>14</v>
      </c>
      <c r="D16" s="92">
        <v>1</v>
      </c>
      <c r="E16" s="23" t="s">
        <v>14</v>
      </c>
      <c r="F16" s="92">
        <v>41120</v>
      </c>
      <c r="G16" s="91"/>
      <c r="H16" s="91"/>
      <c r="I16" s="92"/>
      <c r="J16" s="93">
        <f>J17</f>
        <v>168</v>
      </c>
    </row>
    <row r="17" spans="2:10" x14ac:dyDescent="0.25">
      <c r="B17" s="23" t="s">
        <v>18</v>
      </c>
      <c r="C17" s="91" t="s">
        <v>14</v>
      </c>
      <c r="D17" s="92">
        <v>1</v>
      </c>
      <c r="E17" s="23" t="s">
        <v>14</v>
      </c>
      <c r="F17" s="92">
        <v>41120</v>
      </c>
      <c r="G17" s="91" t="s">
        <v>14</v>
      </c>
      <c r="H17" s="91"/>
      <c r="I17" s="92"/>
      <c r="J17" s="93">
        <f>J18</f>
        <v>168</v>
      </c>
    </row>
    <row r="18" spans="2:10" ht="126" x14ac:dyDescent="0.25">
      <c r="B18" s="25" t="s">
        <v>51</v>
      </c>
      <c r="C18" s="91" t="s">
        <v>14</v>
      </c>
      <c r="D18" s="92">
        <v>1</v>
      </c>
      <c r="E18" s="23" t="s">
        <v>14</v>
      </c>
      <c r="F18" s="92">
        <v>41120</v>
      </c>
      <c r="G18" s="91" t="s">
        <v>14</v>
      </c>
      <c r="H18" s="91" t="s">
        <v>37</v>
      </c>
      <c r="I18" s="92"/>
      <c r="J18" s="93">
        <f>J19</f>
        <v>168</v>
      </c>
    </row>
    <row r="19" spans="2:10" ht="31.5" x14ac:dyDescent="0.25">
      <c r="B19" s="23" t="s">
        <v>17</v>
      </c>
      <c r="C19" s="91" t="s">
        <v>14</v>
      </c>
      <c r="D19" s="92">
        <v>1</v>
      </c>
      <c r="E19" s="23" t="s">
        <v>14</v>
      </c>
      <c r="F19" s="92">
        <v>41120</v>
      </c>
      <c r="G19" s="91" t="s">
        <v>14</v>
      </c>
      <c r="H19" s="91" t="s">
        <v>37</v>
      </c>
      <c r="I19" s="92">
        <v>926</v>
      </c>
      <c r="J19" s="93">
        <v>168</v>
      </c>
    </row>
    <row r="20" spans="2:10" ht="94.5" x14ac:dyDescent="0.25">
      <c r="B20" s="23" t="s">
        <v>42</v>
      </c>
      <c r="C20" s="91" t="s">
        <v>14</v>
      </c>
      <c r="D20" s="92">
        <v>1</v>
      </c>
      <c r="E20" s="23" t="s">
        <v>14</v>
      </c>
      <c r="F20" s="92">
        <v>44205</v>
      </c>
      <c r="G20" s="91"/>
      <c r="H20" s="91"/>
      <c r="I20" s="92"/>
      <c r="J20" s="93">
        <f>J21</f>
        <v>200.5</v>
      </c>
    </row>
    <row r="21" spans="2:10" x14ac:dyDescent="0.25">
      <c r="B21" s="23" t="s">
        <v>18</v>
      </c>
      <c r="C21" s="91" t="s">
        <v>14</v>
      </c>
      <c r="D21" s="92">
        <v>1</v>
      </c>
      <c r="E21" s="23" t="s">
        <v>14</v>
      </c>
      <c r="F21" s="92">
        <v>44205</v>
      </c>
      <c r="G21" s="91" t="s">
        <v>14</v>
      </c>
      <c r="H21" s="91"/>
      <c r="I21" s="92"/>
      <c r="J21" s="93">
        <f>J22</f>
        <v>200.5</v>
      </c>
    </row>
    <row r="22" spans="2:10" ht="126" x14ac:dyDescent="0.25">
      <c r="B22" s="23" t="s">
        <v>51</v>
      </c>
      <c r="C22" s="91" t="s">
        <v>14</v>
      </c>
      <c r="D22" s="92">
        <v>1</v>
      </c>
      <c r="E22" s="23" t="s">
        <v>14</v>
      </c>
      <c r="F22" s="92">
        <v>44205</v>
      </c>
      <c r="G22" s="91" t="s">
        <v>14</v>
      </c>
      <c r="H22" s="91" t="s">
        <v>37</v>
      </c>
      <c r="I22" s="92"/>
      <c r="J22" s="93">
        <f>J23</f>
        <v>200.5</v>
      </c>
    </row>
    <row r="23" spans="2:10" ht="31.5" x14ac:dyDescent="0.25">
      <c r="B23" s="23" t="s">
        <v>17</v>
      </c>
      <c r="C23" s="91" t="s">
        <v>14</v>
      </c>
      <c r="D23" s="92">
        <v>1</v>
      </c>
      <c r="E23" s="23" t="s">
        <v>14</v>
      </c>
      <c r="F23" s="92">
        <v>44205</v>
      </c>
      <c r="G23" s="91" t="s">
        <v>14</v>
      </c>
      <c r="H23" s="91" t="s">
        <v>37</v>
      </c>
      <c r="I23" s="92">
        <v>926</v>
      </c>
      <c r="J23" s="93">
        <v>200.5</v>
      </c>
    </row>
    <row r="24" spans="2:10" ht="157.5" x14ac:dyDescent="0.25">
      <c r="B24" s="23" t="s">
        <v>49</v>
      </c>
      <c r="C24" s="91" t="s">
        <v>14</v>
      </c>
      <c r="D24" s="92">
        <v>1</v>
      </c>
      <c r="E24" s="23" t="s">
        <v>14</v>
      </c>
      <c r="F24" s="92">
        <v>76010</v>
      </c>
      <c r="G24" s="91"/>
      <c r="H24" s="91"/>
      <c r="I24" s="92"/>
      <c r="J24" s="93">
        <f>J25</f>
        <v>0</v>
      </c>
    </row>
    <row r="25" spans="2:10" x14ac:dyDescent="0.25">
      <c r="B25" s="23" t="s">
        <v>18</v>
      </c>
      <c r="C25" s="91" t="s">
        <v>14</v>
      </c>
      <c r="D25" s="92">
        <v>1</v>
      </c>
      <c r="E25" s="23" t="s">
        <v>14</v>
      </c>
      <c r="F25" s="92">
        <v>76010</v>
      </c>
      <c r="G25" s="91" t="s">
        <v>14</v>
      </c>
      <c r="H25" s="91"/>
      <c r="I25" s="92"/>
      <c r="J25" s="93">
        <f>J26</f>
        <v>0</v>
      </c>
    </row>
    <row r="26" spans="2:10" ht="126" x14ac:dyDescent="0.25">
      <c r="B26" s="23" t="s">
        <v>51</v>
      </c>
      <c r="C26" s="91" t="s">
        <v>14</v>
      </c>
      <c r="D26" s="92">
        <v>1</v>
      </c>
      <c r="E26" s="23" t="s">
        <v>14</v>
      </c>
      <c r="F26" s="92">
        <v>76010</v>
      </c>
      <c r="G26" s="91" t="s">
        <v>14</v>
      </c>
      <c r="H26" s="91" t="s">
        <v>37</v>
      </c>
      <c r="I26" s="92"/>
      <c r="J26" s="93">
        <f>J27</f>
        <v>0</v>
      </c>
    </row>
    <row r="27" spans="2:10" ht="31.5" x14ac:dyDescent="0.25">
      <c r="B27" s="23" t="s">
        <v>17</v>
      </c>
      <c r="C27" s="91" t="s">
        <v>14</v>
      </c>
      <c r="D27" s="92">
        <v>1</v>
      </c>
      <c r="E27" s="23" t="s">
        <v>14</v>
      </c>
      <c r="F27" s="92">
        <v>76010</v>
      </c>
      <c r="G27" s="91" t="s">
        <v>14</v>
      </c>
      <c r="H27" s="91" t="s">
        <v>37</v>
      </c>
      <c r="I27" s="92">
        <v>926</v>
      </c>
      <c r="J27" s="93"/>
    </row>
    <row r="28" spans="2:10" ht="78.75" x14ac:dyDescent="0.25">
      <c r="B28" s="23" t="s">
        <v>27</v>
      </c>
      <c r="C28" s="91" t="s">
        <v>14</v>
      </c>
      <c r="D28" s="92">
        <v>1</v>
      </c>
      <c r="E28" s="23" t="s">
        <v>14</v>
      </c>
      <c r="F28" s="92">
        <v>41150</v>
      </c>
      <c r="G28" s="91"/>
      <c r="H28" s="91"/>
      <c r="I28" s="92"/>
      <c r="J28" s="93">
        <f>J29</f>
        <v>184.1</v>
      </c>
    </row>
    <row r="29" spans="2:10" ht="24" customHeight="1" x14ac:dyDescent="0.25">
      <c r="B29" s="16" t="s">
        <v>18</v>
      </c>
      <c r="C29" s="91" t="s">
        <v>14</v>
      </c>
      <c r="D29" s="92">
        <v>1</v>
      </c>
      <c r="E29" s="23" t="s">
        <v>14</v>
      </c>
      <c r="F29" s="92">
        <v>41150</v>
      </c>
      <c r="G29" s="91" t="s">
        <v>14</v>
      </c>
      <c r="H29" s="91"/>
      <c r="I29" s="92"/>
      <c r="J29" s="93">
        <f>J30</f>
        <v>184.1</v>
      </c>
    </row>
    <row r="30" spans="2:10" ht="63" x14ac:dyDescent="0.25">
      <c r="B30" s="25" t="s">
        <v>19</v>
      </c>
      <c r="C30" s="91" t="s">
        <v>14</v>
      </c>
      <c r="D30" s="92">
        <v>1</v>
      </c>
      <c r="E30" s="23" t="s">
        <v>14</v>
      </c>
      <c r="F30" s="92">
        <v>41150</v>
      </c>
      <c r="G30" s="91" t="s">
        <v>14</v>
      </c>
      <c r="H30" s="91" t="s">
        <v>20</v>
      </c>
      <c r="I30" s="92"/>
      <c r="J30" s="93">
        <f>J31</f>
        <v>184.1</v>
      </c>
    </row>
    <row r="31" spans="2:10" ht="31.5" x14ac:dyDescent="0.25">
      <c r="B31" s="23" t="s">
        <v>17</v>
      </c>
      <c r="C31" s="91" t="s">
        <v>14</v>
      </c>
      <c r="D31" s="92">
        <v>1</v>
      </c>
      <c r="E31" s="23" t="s">
        <v>14</v>
      </c>
      <c r="F31" s="92">
        <v>41150</v>
      </c>
      <c r="G31" s="91" t="s">
        <v>14</v>
      </c>
      <c r="H31" s="91" t="s">
        <v>20</v>
      </c>
      <c r="I31" s="92">
        <v>926</v>
      </c>
      <c r="J31" s="93">
        <v>184.1</v>
      </c>
    </row>
    <row r="32" spans="2:10" ht="94.5" x14ac:dyDescent="0.25">
      <c r="B32" s="23" t="s">
        <v>42</v>
      </c>
      <c r="C32" s="91" t="s">
        <v>14</v>
      </c>
      <c r="D32" s="92">
        <v>1</v>
      </c>
      <c r="E32" s="23" t="s">
        <v>14</v>
      </c>
      <c r="F32" s="92">
        <v>44205</v>
      </c>
      <c r="G32" s="91"/>
      <c r="H32" s="91"/>
      <c r="I32" s="92"/>
      <c r="J32" s="93">
        <f>J33</f>
        <v>0</v>
      </c>
    </row>
    <row r="33" spans="2:10" x14ac:dyDescent="0.25">
      <c r="B33" s="23" t="s">
        <v>18</v>
      </c>
      <c r="C33" s="91" t="s">
        <v>14</v>
      </c>
      <c r="D33" s="92">
        <v>1</v>
      </c>
      <c r="E33" s="23" t="s">
        <v>14</v>
      </c>
      <c r="F33" s="92">
        <v>44205</v>
      </c>
      <c r="G33" s="91" t="s">
        <v>14</v>
      </c>
      <c r="H33" s="91"/>
      <c r="I33" s="92"/>
      <c r="J33" s="93">
        <f>J34</f>
        <v>0</v>
      </c>
    </row>
    <row r="34" spans="2:10" ht="63" x14ac:dyDescent="0.25">
      <c r="B34" s="23" t="s">
        <v>19</v>
      </c>
      <c r="C34" s="91" t="s">
        <v>14</v>
      </c>
      <c r="D34" s="92">
        <v>1</v>
      </c>
      <c r="E34" s="23" t="s">
        <v>14</v>
      </c>
      <c r="F34" s="92">
        <v>44205</v>
      </c>
      <c r="G34" s="91" t="s">
        <v>14</v>
      </c>
      <c r="H34" s="91" t="s">
        <v>20</v>
      </c>
      <c r="I34" s="92"/>
      <c r="J34" s="93">
        <f>J35</f>
        <v>0</v>
      </c>
    </row>
    <row r="35" spans="2:10" ht="31.5" x14ac:dyDescent="0.25">
      <c r="B35" s="23" t="s">
        <v>17</v>
      </c>
      <c r="C35" s="91" t="s">
        <v>14</v>
      </c>
      <c r="D35" s="92">
        <v>1</v>
      </c>
      <c r="E35" s="23" t="s">
        <v>14</v>
      </c>
      <c r="F35" s="92">
        <v>44205</v>
      </c>
      <c r="G35" s="91" t="s">
        <v>14</v>
      </c>
      <c r="H35" s="91" t="s">
        <v>20</v>
      </c>
      <c r="I35" s="92">
        <v>909</v>
      </c>
      <c r="J35" s="93"/>
    </row>
    <row r="36" spans="2:10" ht="157.5" x14ac:dyDescent="0.25">
      <c r="B36" s="23" t="s">
        <v>49</v>
      </c>
      <c r="C36" s="91" t="s">
        <v>14</v>
      </c>
      <c r="D36" s="92">
        <v>1</v>
      </c>
      <c r="E36" s="23" t="s">
        <v>14</v>
      </c>
      <c r="F36" s="92">
        <v>76010</v>
      </c>
      <c r="G36" s="91"/>
      <c r="H36" s="91"/>
      <c r="I36" s="92"/>
      <c r="J36" s="93">
        <f>J37</f>
        <v>0</v>
      </c>
    </row>
    <row r="37" spans="2:10" x14ac:dyDescent="0.25">
      <c r="B37" s="23" t="s">
        <v>18</v>
      </c>
      <c r="C37" s="91" t="s">
        <v>14</v>
      </c>
      <c r="D37" s="92">
        <v>1</v>
      </c>
      <c r="E37" s="23" t="s">
        <v>14</v>
      </c>
      <c r="F37" s="92">
        <v>76010</v>
      </c>
      <c r="G37" s="91" t="s">
        <v>14</v>
      </c>
      <c r="H37" s="91"/>
      <c r="I37" s="92"/>
      <c r="J37" s="93">
        <f>J38</f>
        <v>0</v>
      </c>
    </row>
    <row r="38" spans="2:10" ht="63" x14ac:dyDescent="0.25">
      <c r="B38" s="23" t="s">
        <v>19</v>
      </c>
      <c r="C38" s="91" t="s">
        <v>14</v>
      </c>
      <c r="D38" s="92">
        <v>1</v>
      </c>
      <c r="E38" s="23" t="s">
        <v>14</v>
      </c>
      <c r="F38" s="92">
        <v>76010</v>
      </c>
      <c r="G38" s="91" t="s">
        <v>14</v>
      </c>
      <c r="H38" s="91" t="s">
        <v>20</v>
      </c>
      <c r="I38" s="92"/>
      <c r="J38" s="93">
        <f>J39</f>
        <v>0</v>
      </c>
    </row>
    <row r="39" spans="2:10" ht="31.5" x14ac:dyDescent="0.25">
      <c r="B39" s="23" t="s">
        <v>17</v>
      </c>
      <c r="C39" s="91" t="s">
        <v>14</v>
      </c>
      <c r="D39" s="92">
        <v>1</v>
      </c>
      <c r="E39" s="23" t="s">
        <v>14</v>
      </c>
      <c r="F39" s="92">
        <v>76010</v>
      </c>
      <c r="G39" s="91" t="s">
        <v>14</v>
      </c>
      <c r="H39" s="91" t="s">
        <v>20</v>
      </c>
      <c r="I39" s="92">
        <v>926</v>
      </c>
      <c r="J39" s="93"/>
    </row>
    <row r="40" spans="2:10" ht="94.5" x14ac:dyDescent="0.25">
      <c r="B40" s="23" t="s">
        <v>213</v>
      </c>
      <c r="C40" s="92">
        <v>22</v>
      </c>
      <c r="D40" s="92">
        <v>2</v>
      </c>
      <c r="E40" s="23"/>
      <c r="F40" s="92"/>
      <c r="G40" s="91"/>
      <c r="H40" s="91"/>
      <c r="I40" s="92"/>
      <c r="J40" s="93">
        <f>J41+J47+J52+J57+J62</f>
        <v>162.9</v>
      </c>
    </row>
    <row r="41" spans="2:10" ht="63" x14ac:dyDescent="0.25">
      <c r="B41" s="23" t="s">
        <v>219</v>
      </c>
      <c r="C41" s="92">
        <v>22</v>
      </c>
      <c r="D41" s="92">
        <v>2</v>
      </c>
      <c r="E41" s="23" t="s">
        <v>14</v>
      </c>
      <c r="F41" s="92"/>
      <c r="G41" s="91"/>
      <c r="H41" s="91"/>
      <c r="I41" s="92"/>
      <c r="J41" s="93">
        <f>J42</f>
        <v>162.9</v>
      </c>
    </row>
    <row r="42" spans="2:10" ht="47.25" x14ac:dyDescent="0.25">
      <c r="B42" s="25" t="s">
        <v>220</v>
      </c>
      <c r="C42" s="92">
        <v>22</v>
      </c>
      <c r="D42" s="92">
        <v>2</v>
      </c>
      <c r="E42" s="23" t="s">
        <v>14</v>
      </c>
      <c r="F42" s="92">
        <v>43000</v>
      </c>
      <c r="G42" s="91"/>
      <c r="H42" s="91"/>
      <c r="I42" s="92"/>
      <c r="J42" s="93">
        <f>J43</f>
        <v>162.9</v>
      </c>
    </row>
    <row r="43" spans="2:10" x14ac:dyDescent="0.25">
      <c r="B43" s="25" t="s">
        <v>156</v>
      </c>
      <c r="C43" s="92">
        <v>22</v>
      </c>
      <c r="D43" s="92">
        <v>2</v>
      </c>
      <c r="E43" s="23" t="s">
        <v>14</v>
      </c>
      <c r="F43" s="92">
        <v>43010</v>
      </c>
      <c r="G43" s="91"/>
      <c r="H43" s="91"/>
      <c r="I43" s="92"/>
      <c r="J43" s="93">
        <f>J44</f>
        <v>162.9</v>
      </c>
    </row>
    <row r="44" spans="2:10" x14ac:dyDescent="0.25">
      <c r="B44" s="16" t="s">
        <v>140</v>
      </c>
      <c r="C44" s="92">
        <v>22</v>
      </c>
      <c r="D44" s="92">
        <v>2</v>
      </c>
      <c r="E44" s="23" t="s">
        <v>14</v>
      </c>
      <c r="F44" s="92">
        <v>43010</v>
      </c>
      <c r="G44" s="91" t="s">
        <v>118</v>
      </c>
      <c r="H44" s="91"/>
      <c r="I44" s="92"/>
      <c r="J44" s="93">
        <f>J45</f>
        <v>162.9</v>
      </c>
    </row>
    <row r="45" spans="2:10" x14ac:dyDescent="0.25">
      <c r="B45" s="25" t="s">
        <v>149</v>
      </c>
      <c r="C45" s="92">
        <v>22</v>
      </c>
      <c r="D45" s="92">
        <v>2</v>
      </c>
      <c r="E45" s="23" t="s">
        <v>14</v>
      </c>
      <c r="F45" s="92">
        <v>43010</v>
      </c>
      <c r="G45" s="91" t="s">
        <v>118</v>
      </c>
      <c r="H45" s="91" t="s">
        <v>110</v>
      </c>
      <c r="I45" s="92"/>
      <c r="J45" s="93">
        <f>J46</f>
        <v>162.9</v>
      </c>
    </row>
    <row r="46" spans="2:10" ht="31.5" x14ac:dyDescent="0.25">
      <c r="B46" s="25" t="s">
        <v>17</v>
      </c>
      <c r="C46" s="92">
        <v>22</v>
      </c>
      <c r="D46" s="92">
        <v>2</v>
      </c>
      <c r="E46" s="23" t="s">
        <v>14</v>
      </c>
      <c r="F46" s="92">
        <v>43010</v>
      </c>
      <c r="G46" s="91" t="s">
        <v>118</v>
      </c>
      <c r="H46" s="91" t="s">
        <v>110</v>
      </c>
      <c r="I46" s="92">
        <v>926</v>
      </c>
      <c r="J46" s="93">
        <v>162.9</v>
      </c>
    </row>
    <row r="47" spans="2:10" ht="63" x14ac:dyDescent="0.25">
      <c r="B47" s="23" t="s">
        <v>219</v>
      </c>
      <c r="C47" s="92">
        <v>22</v>
      </c>
      <c r="D47" s="92">
        <v>0</v>
      </c>
      <c r="E47" s="23" t="s">
        <v>14</v>
      </c>
      <c r="F47" s="92"/>
      <c r="G47" s="91"/>
      <c r="H47" s="91"/>
      <c r="I47" s="92"/>
      <c r="J47" s="93">
        <f>J48</f>
        <v>0</v>
      </c>
    </row>
    <row r="48" spans="2:10" x14ac:dyDescent="0.25">
      <c r="B48" s="16" t="s">
        <v>221</v>
      </c>
      <c r="C48" s="92">
        <v>22</v>
      </c>
      <c r="D48" s="92">
        <v>0</v>
      </c>
      <c r="E48" s="23" t="s">
        <v>14</v>
      </c>
      <c r="F48" s="92">
        <v>43020</v>
      </c>
      <c r="G48" s="91"/>
      <c r="H48" s="91"/>
      <c r="I48" s="92"/>
      <c r="J48" s="93">
        <f>J49</f>
        <v>0</v>
      </c>
    </row>
    <row r="49" spans="2:10" x14ac:dyDescent="0.25">
      <c r="B49" s="16" t="s">
        <v>140</v>
      </c>
      <c r="C49" s="92">
        <v>22</v>
      </c>
      <c r="D49" s="92">
        <v>0</v>
      </c>
      <c r="E49" s="23" t="s">
        <v>14</v>
      </c>
      <c r="F49" s="92">
        <v>43020</v>
      </c>
      <c r="G49" s="91" t="s">
        <v>118</v>
      </c>
      <c r="H49" s="91"/>
      <c r="I49" s="92"/>
      <c r="J49" s="93">
        <f>J50</f>
        <v>0</v>
      </c>
    </row>
    <row r="50" spans="2:10" x14ac:dyDescent="0.25">
      <c r="B50" s="25" t="s">
        <v>149</v>
      </c>
      <c r="C50" s="92">
        <v>22</v>
      </c>
      <c r="D50" s="92">
        <v>0</v>
      </c>
      <c r="E50" s="23" t="s">
        <v>14</v>
      </c>
      <c r="F50" s="92">
        <v>43020</v>
      </c>
      <c r="G50" s="91" t="s">
        <v>118</v>
      </c>
      <c r="H50" s="91" t="s">
        <v>110</v>
      </c>
      <c r="I50" s="92"/>
      <c r="J50" s="93">
        <f>J51</f>
        <v>0</v>
      </c>
    </row>
    <row r="51" spans="2:10" ht="31.5" x14ac:dyDescent="0.25">
      <c r="B51" s="25" t="s">
        <v>17</v>
      </c>
      <c r="C51" s="92">
        <v>22</v>
      </c>
      <c r="D51" s="92">
        <v>0</v>
      </c>
      <c r="E51" s="23" t="s">
        <v>14</v>
      </c>
      <c r="F51" s="92">
        <v>43020</v>
      </c>
      <c r="G51" s="91" t="s">
        <v>118</v>
      </c>
      <c r="H51" s="91" t="s">
        <v>110</v>
      </c>
      <c r="I51" s="92">
        <v>926</v>
      </c>
      <c r="J51" s="93"/>
    </row>
    <row r="52" spans="2:10" ht="63" x14ac:dyDescent="0.25">
      <c r="B52" s="23" t="s">
        <v>219</v>
      </c>
      <c r="C52" s="92">
        <v>22</v>
      </c>
      <c r="D52" s="92">
        <v>0</v>
      </c>
      <c r="E52" s="23" t="s">
        <v>14</v>
      </c>
      <c r="F52" s="92"/>
      <c r="G52" s="91"/>
      <c r="H52" s="91"/>
      <c r="I52" s="92"/>
      <c r="J52" s="93">
        <f>J53</f>
        <v>0</v>
      </c>
    </row>
    <row r="53" spans="2:10" ht="31.5" x14ac:dyDescent="0.25">
      <c r="B53" s="25" t="s">
        <v>189</v>
      </c>
      <c r="C53" s="92">
        <v>22</v>
      </c>
      <c r="D53" s="92">
        <v>0</v>
      </c>
      <c r="E53" s="23" t="s">
        <v>14</v>
      </c>
      <c r="F53" s="92">
        <v>43030</v>
      </c>
      <c r="G53" s="91"/>
      <c r="H53" s="91"/>
      <c r="I53" s="92"/>
      <c r="J53" s="93">
        <f>J54</f>
        <v>0</v>
      </c>
    </row>
    <row r="54" spans="2:10" x14ac:dyDescent="0.25">
      <c r="B54" s="16" t="s">
        <v>140</v>
      </c>
      <c r="C54" s="92">
        <v>22</v>
      </c>
      <c r="D54" s="92">
        <v>0</v>
      </c>
      <c r="E54" s="23" t="s">
        <v>14</v>
      </c>
      <c r="F54" s="92">
        <v>43030</v>
      </c>
      <c r="G54" s="91" t="s">
        <v>118</v>
      </c>
      <c r="H54" s="91"/>
      <c r="I54" s="92"/>
      <c r="J54" s="93">
        <f>J55</f>
        <v>0</v>
      </c>
    </row>
    <row r="55" spans="2:10" x14ac:dyDescent="0.25">
      <c r="B55" s="25" t="s">
        <v>149</v>
      </c>
      <c r="C55" s="92">
        <v>22</v>
      </c>
      <c r="D55" s="92">
        <v>0</v>
      </c>
      <c r="E55" s="23" t="s">
        <v>14</v>
      </c>
      <c r="F55" s="92">
        <v>43030</v>
      </c>
      <c r="G55" s="91" t="s">
        <v>118</v>
      </c>
      <c r="H55" s="91" t="s">
        <v>110</v>
      </c>
      <c r="I55" s="92"/>
      <c r="J55" s="93">
        <f>J56</f>
        <v>0</v>
      </c>
    </row>
    <row r="56" spans="2:10" ht="31.5" x14ac:dyDescent="0.25">
      <c r="B56" s="25" t="s">
        <v>17</v>
      </c>
      <c r="C56" s="92">
        <v>22</v>
      </c>
      <c r="D56" s="92">
        <v>0</v>
      </c>
      <c r="E56" s="23" t="s">
        <v>14</v>
      </c>
      <c r="F56" s="92">
        <v>43030</v>
      </c>
      <c r="G56" s="91" t="s">
        <v>118</v>
      </c>
      <c r="H56" s="91" t="s">
        <v>110</v>
      </c>
      <c r="I56" s="92">
        <v>926</v>
      </c>
      <c r="J56" s="93"/>
    </row>
    <row r="57" spans="2:10" ht="63" x14ac:dyDescent="0.25">
      <c r="B57" s="23" t="s">
        <v>219</v>
      </c>
      <c r="C57" s="92">
        <v>22</v>
      </c>
      <c r="D57" s="92">
        <v>0</v>
      </c>
      <c r="E57" s="23" t="s">
        <v>14</v>
      </c>
      <c r="F57" s="92"/>
      <c r="G57" s="91"/>
      <c r="H57" s="91"/>
      <c r="I57" s="92"/>
      <c r="J57" s="93">
        <f>J58</f>
        <v>0</v>
      </c>
    </row>
    <row r="58" spans="2:10" ht="47.25" x14ac:dyDescent="0.25">
      <c r="B58" s="25" t="s">
        <v>153</v>
      </c>
      <c r="C58" s="92">
        <v>22</v>
      </c>
      <c r="D58" s="92">
        <v>0</v>
      </c>
      <c r="E58" s="23" t="s">
        <v>14</v>
      </c>
      <c r="F58" s="92">
        <v>43040</v>
      </c>
      <c r="G58" s="91"/>
      <c r="H58" s="91"/>
      <c r="I58" s="92"/>
      <c r="J58" s="93">
        <f>J59</f>
        <v>0</v>
      </c>
    </row>
    <row r="59" spans="2:10" x14ac:dyDescent="0.25">
      <c r="B59" s="16" t="s">
        <v>140</v>
      </c>
      <c r="C59" s="92">
        <v>22</v>
      </c>
      <c r="D59" s="92">
        <v>0</v>
      </c>
      <c r="E59" s="23" t="s">
        <v>14</v>
      </c>
      <c r="F59" s="92">
        <v>43040</v>
      </c>
      <c r="G59" s="91" t="s">
        <v>118</v>
      </c>
      <c r="H59" s="91"/>
      <c r="I59" s="92"/>
      <c r="J59" s="93">
        <f>J60</f>
        <v>0</v>
      </c>
    </row>
    <row r="60" spans="2:10" x14ac:dyDescent="0.25">
      <c r="B60" s="25" t="s">
        <v>149</v>
      </c>
      <c r="C60" s="92">
        <v>22</v>
      </c>
      <c r="D60" s="92">
        <v>0</v>
      </c>
      <c r="E60" s="23" t="s">
        <v>14</v>
      </c>
      <c r="F60" s="92">
        <v>43040</v>
      </c>
      <c r="G60" s="91" t="s">
        <v>118</v>
      </c>
      <c r="H60" s="91" t="s">
        <v>110</v>
      </c>
      <c r="I60" s="92"/>
      <c r="J60" s="93">
        <f>J61</f>
        <v>0</v>
      </c>
    </row>
    <row r="61" spans="2:10" ht="31.5" x14ac:dyDescent="0.25">
      <c r="B61" s="25" t="s">
        <v>17</v>
      </c>
      <c r="C61" s="92">
        <v>22</v>
      </c>
      <c r="D61" s="92">
        <v>0</v>
      </c>
      <c r="E61" s="23" t="s">
        <v>14</v>
      </c>
      <c r="F61" s="92">
        <v>43040</v>
      </c>
      <c r="G61" s="91" t="s">
        <v>118</v>
      </c>
      <c r="H61" s="91" t="s">
        <v>110</v>
      </c>
      <c r="I61" s="92">
        <v>926</v>
      </c>
      <c r="J61" s="93"/>
    </row>
    <row r="62" spans="2:10" ht="63" x14ac:dyDescent="0.25">
      <c r="B62" s="25" t="s">
        <v>219</v>
      </c>
      <c r="C62" s="92">
        <v>22</v>
      </c>
      <c r="D62" s="92">
        <v>0</v>
      </c>
      <c r="E62" s="23" t="s">
        <v>14</v>
      </c>
      <c r="F62" s="92"/>
      <c r="G62" s="91"/>
      <c r="H62" s="91"/>
      <c r="I62" s="92"/>
      <c r="J62" s="93">
        <f>J63</f>
        <v>0</v>
      </c>
    </row>
    <row r="63" spans="2:10" ht="100.5" customHeight="1" x14ac:dyDescent="0.25">
      <c r="B63" s="25" t="s">
        <v>42</v>
      </c>
      <c r="C63" s="92">
        <v>22</v>
      </c>
      <c r="D63" s="92">
        <v>0</v>
      </c>
      <c r="E63" s="23" t="s">
        <v>14</v>
      </c>
      <c r="F63" s="92">
        <v>78090</v>
      </c>
      <c r="G63" s="91"/>
      <c r="H63" s="91"/>
      <c r="I63" s="92"/>
      <c r="J63" s="93">
        <f>J64</f>
        <v>0</v>
      </c>
    </row>
    <row r="64" spans="2:10" ht="31.5" x14ac:dyDescent="0.25">
      <c r="B64" s="25" t="s">
        <v>140</v>
      </c>
      <c r="C64" s="92">
        <v>22</v>
      </c>
      <c r="D64" s="92">
        <v>0</v>
      </c>
      <c r="E64" s="23" t="s">
        <v>14</v>
      </c>
      <c r="F64" s="92">
        <v>78090</v>
      </c>
      <c r="G64" s="91" t="s">
        <v>118</v>
      </c>
      <c r="H64" s="91"/>
      <c r="I64" s="92"/>
      <c r="J64" s="93">
        <f>J65</f>
        <v>0</v>
      </c>
    </row>
    <row r="65" spans="2:10" x14ac:dyDescent="0.25">
      <c r="B65" s="25" t="s">
        <v>149</v>
      </c>
      <c r="C65" s="92">
        <v>22</v>
      </c>
      <c r="D65" s="92">
        <v>0</v>
      </c>
      <c r="E65" s="23" t="s">
        <v>14</v>
      </c>
      <c r="F65" s="92">
        <v>78090</v>
      </c>
      <c r="G65" s="91" t="s">
        <v>118</v>
      </c>
      <c r="H65" s="91" t="s">
        <v>110</v>
      </c>
      <c r="I65" s="92"/>
      <c r="J65" s="93">
        <f>J66</f>
        <v>0</v>
      </c>
    </row>
    <row r="66" spans="2:10" ht="31.5" x14ac:dyDescent="0.25">
      <c r="B66" s="25" t="s">
        <v>222</v>
      </c>
      <c r="C66" s="92">
        <v>22</v>
      </c>
      <c r="D66" s="92">
        <v>0</v>
      </c>
      <c r="E66" s="23" t="s">
        <v>14</v>
      </c>
      <c r="F66" s="92">
        <v>78090</v>
      </c>
      <c r="G66" s="91" t="s">
        <v>118</v>
      </c>
      <c r="H66" s="91" t="s">
        <v>110</v>
      </c>
      <c r="I66" s="92">
        <v>926</v>
      </c>
      <c r="J66" s="93"/>
    </row>
    <row r="67" spans="2:10" ht="63" x14ac:dyDescent="0.25">
      <c r="B67" s="25" t="s">
        <v>106</v>
      </c>
      <c r="C67" s="92">
        <v>31</v>
      </c>
      <c r="D67" s="92">
        <v>0</v>
      </c>
      <c r="E67" s="23" t="s">
        <v>14</v>
      </c>
      <c r="F67" s="92">
        <v>42300</v>
      </c>
      <c r="G67" s="91"/>
      <c r="H67" s="91"/>
      <c r="I67" s="92"/>
      <c r="J67" s="93">
        <f>J68</f>
        <v>0</v>
      </c>
    </row>
    <row r="68" spans="2:10" x14ac:dyDescent="0.25">
      <c r="B68" s="25" t="s">
        <v>18</v>
      </c>
      <c r="C68" s="92">
        <v>31</v>
      </c>
      <c r="D68" s="92">
        <v>0</v>
      </c>
      <c r="E68" s="23" t="s">
        <v>14</v>
      </c>
      <c r="F68" s="92">
        <v>42300</v>
      </c>
      <c r="G68" s="91" t="s">
        <v>14</v>
      </c>
      <c r="H68" s="91"/>
      <c r="I68" s="92"/>
      <c r="J68" s="93">
        <f>J69</f>
        <v>0</v>
      </c>
    </row>
    <row r="69" spans="2:10" ht="31.5" x14ac:dyDescent="0.25">
      <c r="B69" s="25" t="s">
        <v>89</v>
      </c>
      <c r="C69" s="92">
        <v>31</v>
      </c>
      <c r="D69" s="92">
        <v>0</v>
      </c>
      <c r="E69" s="23" t="s">
        <v>14</v>
      </c>
      <c r="F69" s="92">
        <v>42300</v>
      </c>
      <c r="G69" s="91" t="s">
        <v>14</v>
      </c>
      <c r="H69" s="91" t="s">
        <v>90</v>
      </c>
      <c r="I69" s="92"/>
      <c r="J69" s="93">
        <f>J70</f>
        <v>0</v>
      </c>
    </row>
    <row r="70" spans="2:10" ht="31.5" x14ac:dyDescent="0.25">
      <c r="B70" s="25" t="s">
        <v>17</v>
      </c>
      <c r="C70" s="92">
        <v>31</v>
      </c>
      <c r="D70" s="92">
        <v>0</v>
      </c>
      <c r="E70" s="23" t="s">
        <v>14</v>
      </c>
      <c r="F70" s="92">
        <v>42300</v>
      </c>
      <c r="G70" s="91" t="s">
        <v>14</v>
      </c>
      <c r="H70" s="91" t="s">
        <v>90</v>
      </c>
      <c r="I70" s="92">
        <v>926</v>
      </c>
      <c r="J70" s="93"/>
    </row>
    <row r="71" spans="2:10" ht="13.5" customHeight="1" x14ac:dyDescent="0.25">
      <c r="B71" s="23" t="s">
        <v>44</v>
      </c>
      <c r="C71" s="92">
        <v>89</v>
      </c>
      <c r="D71" s="92">
        <v>0</v>
      </c>
      <c r="E71" s="23"/>
      <c r="F71" s="92"/>
      <c r="G71" s="91"/>
      <c r="H71" s="91"/>
      <c r="I71" s="92"/>
      <c r="J71" s="93">
        <f>J72</f>
        <v>141.4</v>
      </c>
    </row>
    <row r="72" spans="2:10" ht="78.75" x14ac:dyDescent="0.25">
      <c r="B72" s="23" t="s">
        <v>45</v>
      </c>
      <c r="C72" s="92">
        <v>89</v>
      </c>
      <c r="D72" s="92">
        <v>1</v>
      </c>
      <c r="E72" s="23"/>
      <c r="F72" s="92"/>
      <c r="G72" s="91"/>
      <c r="H72" s="91"/>
      <c r="I72" s="92"/>
      <c r="J72" s="93">
        <f>J73+J81+J101+J113+J117+J131+J135+J142+J152+J123+J96+J141+J92+J124+J161+J85+J127+J109+J97+J105+J77+J156</f>
        <v>141.4</v>
      </c>
    </row>
    <row r="73" spans="2:10" ht="31.5" x14ac:dyDescent="0.25">
      <c r="B73" s="23" t="s">
        <v>197</v>
      </c>
      <c r="C73" s="92">
        <v>89</v>
      </c>
      <c r="D73" s="92">
        <v>1</v>
      </c>
      <c r="E73" s="23" t="s">
        <v>47</v>
      </c>
      <c r="F73" s="91" t="s">
        <v>198</v>
      </c>
      <c r="G73" s="91"/>
      <c r="H73" s="91"/>
      <c r="I73" s="92"/>
      <c r="J73" s="93">
        <f>J74</f>
        <v>98</v>
      </c>
    </row>
    <row r="74" spans="2:10" x14ac:dyDescent="0.25">
      <c r="B74" s="23" t="s">
        <v>196</v>
      </c>
      <c r="C74" s="92">
        <v>89</v>
      </c>
      <c r="D74" s="92">
        <v>1</v>
      </c>
      <c r="E74" s="23" t="s">
        <v>47</v>
      </c>
      <c r="F74" s="91" t="s">
        <v>198</v>
      </c>
      <c r="G74" s="91" t="s">
        <v>114</v>
      </c>
      <c r="H74" s="91"/>
      <c r="I74" s="92"/>
      <c r="J74" s="93">
        <f>J75</f>
        <v>98</v>
      </c>
    </row>
    <row r="75" spans="2:10" x14ac:dyDescent="0.25">
      <c r="B75" s="23" t="s">
        <v>15</v>
      </c>
      <c r="C75" s="92">
        <v>89</v>
      </c>
      <c r="D75" s="92">
        <v>1</v>
      </c>
      <c r="E75" s="23" t="s">
        <v>47</v>
      </c>
      <c r="F75" s="91" t="s">
        <v>198</v>
      </c>
      <c r="G75" s="91" t="s">
        <v>114</v>
      </c>
      <c r="H75" s="91" t="s">
        <v>14</v>
      </c>
      <c r="I75" s="92"/>
      <c r="J75" s="93">
        <f>J76</f>
        <v>98</v>
      </c>
    </row>
    <row r="76" spans="2:10" ht="31.5" x14ac:dyDescent="0.25">
      <c r="B76" s="25" t="s">
        <v>17</v>
      </c>
      <c r="C76" s="92">
        <v>89</v>
      </c>
      <c r="D76" s="92">
        <v>1</v>
      </c>
      <c r="E76" s="23" t="s">
        <v>47</v>
      </c>
      <c r="F76" s="91" t="s">
        <v>198</v>
      </c>
      <c r="G76" s="91" t="s">
        <v>114</v>
      </c>
      <c r="H76" s="91" t="s">
        <v>14</v>
      </c>
      <c r="I76" s="92">
        <v>909</v>
      </c>
      <c r="J76" s="93">
        <v>98</v>
      </c>
    </row>
    <row r="77" spans="2:10" ht="69.75" customHeight="1" x14ac:dyDescent="0.25">
      <c r="B77" s="25" t="s">
        <v>45</v>
      </c>
      <c r="C77" s="92">
        <v>89</v>
      </c>
      <c r="D77" s="92">
        <v>1</v>
      </c>
      <c r="E77" s="23" t="s">
        <v>47</v>
      </c>
      <c r="F77" s="91" t="s">
        <v>80</v>
      </c>
      <c r="G77" s="91"/>
      <c r="H77" s="91"/>
      <c r="I77" s="92"/>
      <c r="J77" s="93">
        <f>J78</f>
        <v>0</v>
      </c>
    </row>
    <row r="78" spans="2:10" ht="63" x14ac:dyDescent="0.25">
      <c r="B78" s="25" t="s">
        <v>79</v>
      </c>
      <c r="C78" s="92">
        <v>89</v>
      </c>
      <c r="D78" s="92">
        <v>1</v>
      </c>
      <c r="E78" s="23" t="s">
        <v>47</v>
      </c>
      <c r="F78" s="91" t="s">
        <v>80</v>
      </c>
      <c r="G78" s="91" t="s">
        <v>14</v>
      </c>
      <c r="H78" s="91"/>
      <c r="I78" s="92"/>
      <c r="J78" s="93">
        <f>J79</f>
        <v>0</v>
      </c>
    </row>
    <row r="79" spans="2:10" ht="31.5" x14ac:dyDescent="0.25">
      <c r="B79" s="25" t="s">
        <v>75</v>
      </c>
      <c r="C79" s="92">
        <v>89</v>
      </c>
      <c r="D79" s="92">
        <v>1</v>
      </c>
      <c r="E79" s="23" t="s">
        <v>47</v>
      </c>
      <c r="F79" s="91" t="s">
        <v>80</v>
      </c>
      <c r="G79" s="91" t="s">
        <v>14</v>
      </c>
      <c r="H79" s="91" t="s">
        <v>76</v>
      </c>
      <c r="I79" s="92"/>
      <c r="J79" s="93">
        <f>J80</f>
        <v>0</v>
      </c>
    </row>
    <row r="80" spans="2:10" ht="31.5" x14ac:dyDescent="0.25">
      <c r="B80" s="25" t="s">
        <v>17</v>
      </c>
      <c r="C80" s="92">
        <v>89</v>
      </c>
      <c r="D80" s="92">
        <v>1</v>
      </c>
      <c r="E80" s="23" t="s">
        <v>47</v>
      </c>
      <c r="F80" s="91" t="s">
        <v>80</v>
      </c>
      <c r="G80" s="91" t="s">
        <v>14</v>
      </c>
      <c r="H80" s="91" t="s">
        <v>76</v>
      </c>
      <c r="I80" s="92">
        <v>926</v>
      </c>
      <c r="J80" s="93"/>
    </row>
    <row r="81" spans="2:10" ht="36" customHeight="1" x14ac:dyDescent="0.25">
      <c r="B81" s="23" t="s">
        <v>85</v>
      </c>
      <c r="C81" s="92">
        <v>89</v>
      </c>
      <c r="D81" s="92">
        <v>1</v>
      </c>
      <c r="E81" s="23" t="s">
        <v>47</v>
      </c>
      <c r="F81" s="92">
        <v>41180</v>
      </c>
      <c r="G81" s="91"/>
      <c r="H81" s="91"/>
      <c r="I81" s="92"/>
      <c r="J81" s="93">
        <f>J82</f>
        <v>0</v>
      </c>
    </row>
    <row r="82" spans="2:10" x14ac:dyDescent="0.25">
      <c r="B82" s="23" t="s">
        <v>18</v>
      </c>
      <c r="C82" s="92">
        <v>89</v>
      </c>
      <c r="D82" s="92">
        <v>1</v>
      </c>
      <c r="E82" s="23" t="s">
        <v>47</v>
      </c>
      <c r="F82" s="92">
        <v>41180</v>
      </c>
      <c r="G82" s="91" t="s">
        <v>14</v>
      </c>
      <c r="H82" s="91"/>
      <c r="I82" s="92"/>
      <c r="J82" s="93">
        <f>J83</f>
        <v>0</v>
      </c>
    </row>
    <row r="83" spans="2:10" x14ac:dyDescent="0.25">
      <c r="B83" s="23" t="s">
        <v>83</v>
      </c>
      <c r="C83" s="92">
        <v>89</v>
      </c>
      <c r="D83" s="92">
        <v>1</v>
      </c>
      <c r="E83" s="23" t="s">
        <v>47</v>
      </c>
      <c r="F83" s="92">
        <v>41180</v>
      </c>
      <c r="G83" s="91" t="s">
        <v>14</v>
      </c>
      <c r="H83" s="91" t="s">
        <v>84</v>
      </c>
      <c r="I83" s="92"/>
      <c r="J83" s="93">
        <f>J84</f>
        <v>0</v>
      </c>
    </row>
    <row r="84" spans="2:10" ht="31.5" x14ac:dyDescent="0.25">
      <c r="B84" s="25" t="s">
        <v>17</v>
      </c>
      <c r="C84" s="92">
        <v>89</v>
      </c>
      <c r="D84" s="92">
        <v>1</v>
      </c>
      <c r="E84" s="23" t="s">
        <v>47</v>
      </c>
      <c r="F84" s="92">
        <v>41180</v>
      </c>
      <c r="G84" s="91" t="s">
        <v>14</v>
      </c>
      <c r="H84" s="91" t="s">
        <v>84</v>
      </c>
      <c r="I84" s="92">
        <v>926</v>
      </c>
      <c r="J84" s="93"/>
    </row>
    <row r="85" spans="2:10" ht="63" x14ac:dyDescent="0.25">
      <c r="B85" s="25" t="s">
        <v>100</v>
      </c>
      <c r="C85" s="92">
        <v>89</v>
      </c>
      <c r="D85" s="92">
        <v>1</v>
      </c>
      <c r="E85" s="23" t="s">
        <v>47</v>
      </c>
      <c r="F85" s="92">
        <v>44210</v>
      </c>
      <c r="G85" s="91"/>
      <c r="H85" s="91"/>
      <c r="I85" s="92"/>
      <c r="J85" s="93">
        <f>J86</f>
        <v>0</v>
      </c>
    </row>
    <row r="86" spans="2:10" x14ac:dyDescent="0.25">
      <c r="B86" s="25" t="s">
        <v>18</v>
      </c>
      <c r="C86" s="92">
        <v>89</v>
      </c>
      <c r="D86" s="92">
        <v>1</v>
      </c>
      <c r="E86" s="23" t="s">
        <v>47</v>
      </c>
      <c r="F86" s="92">
        <v>44210</v>
      </c>
      <c r="G86" s="91" t="s">
        <v>14</v>
      </c>
      <c r="H86" s="91"/>
      <c r="I86" s="92"/>
      <c r="J86" s="93">
        <f>J87</f>
        <v>0</v>
      </c>
    </row>
    <row r="87" spans="2:10" ht="31.5" x14ac:dyDescent="0.25">
      <c r="B87" s="25" t="s">
        <v>89</v>
      </c>
      <c r="C87" s="92">
        <v>89</v>
      </c>
      <c r="D87" s="92">
        <v>1</v>
      </c>
      <c r="E87" s="23" t="s">
        <v>47</v>
      </c>
      <c r="F87" s="92">
        <v>44210</v>
      </c>
      <c r="G87" s="91" t="s">
        <v>14</v>
      </c>
      <c r="H87" s="91" t="s">
        <v>90</v>
      </c>
      <c r="I87" s="92"/>
      <c r="J87" s="93">
        <f>J88</f>
        <v>0</v>
      </c>
    </row>
    <row r="88" spans="2:10" ht="31.5" x14ac:dyDescent="0.25">
      <c r="B88" s="25" t="s">
        <v>17</v>
      </c>
      <c r="C88" s="92">
        <v>89</v>
      </c>
      <c r="D88" s="92">
        <v>1</v>
      </c>
      <c r="E88" s="23" t="s">
        <v>47</v>
      </c>
      <c r="F88" s="92">
        <v>44210</v>
      </c>
      <c r="G88" s="91" t="s">
        <v>14</v>
      </c>
      <c r="H88" s="91" t="s">
        <v>90</v>
      </c>
      <c r="I88" s="92">
        <v>926</v>
      </c>
      <c r="J88" s="93"/>
    </row>
    <row r="89" spans="2:10" ht="31.5" x14ac:dyDescent="0.25">
      <c r="B89" s="25" t="s">
        <v>97</v>
      </c>
      <c r="C89" s="92">
        <v>89</v>
      </c>
      <c r="D89" s="92">
        <v>1</v>
      </c>
      <c r="E89" s="23" t="s">
        <v>47</v>
      </c>
      <c r="F89" s="92">
        <v>41210</v>
      </c>
      <c r="G89" s="91"/>
      <c r="H89" s="91"/>
      <c r="I89" s="92"/>
      <c r="J89" s="93">
        <f>J90</f>
        <v>0</v>
      </c>
    </row>
    <row r="90" spans="2:10" x14ac:dyDescent="0.25">
      <c r="B90" s="25" t="s">
        <v>18</v>
      </c>
      <c r="C90" s="92">
        <v>89</v>
      </c>
      <c r="D90" s="92">
        <v>1</v>
      </c>
      <c r="E90" s="23" t="s">
        <v>47</v>
      </c>
      <c r="F90" s="92">
        <v>41210</v>
      </c>
      <c r="G90" s="91" t="s">
        <v>14</v>
      </c>
      <c r="H90" s="91"/>
      <c r="I90" s="92"/>
      <c r="J90" s="93">
        <f>J91</f>
        <v>0</v>
      </c>
    </row>
    <row r="91" spans="2:10" ht="31.5" x14ac:dyDescent="0.25">
      <c r="B91" s="25" t="s">
        <v>89</v>
      </c>
      <c r="C91" s="92">
        <v>89</v>
      </c>
      <c r="D91" s="92">
        <v>1</v>
      </c>
      <c r="E91" s="23" t="s">
        <v>47</v>
      </c>
      <c r="F91" s="92">
        <v>41210</v>
      </c>
      <c r="G91" s="91" t="s">
        <v>14</v>
      </c>
      <c r="H91" s="91" t="s">
        <v>90</v>
      </c>
      <c r="I91" s="92"/>
      <c r="J91" s="93">
        <f>J92</f>
        <v>0</v>
      </c>
    </row>
    <row r="92" spans="2:10" ht="31.5" x14ac:dyDescent="0.25">
      <c r="B92" s="25" t="s">
        <v>17</v>
      </c>
      <c r="C92" s="92">
        <v>89</v>
      </c>
      <c r="D92" s="92">
        <v>1</v>
      </c>
      <c r="E92" s="23" t="s">
        <v>47</v>
      </c>
      <c r="F92" s="92">
        <v>41210</v>
      </c>
      <c r="G92" s="91" t="s">
        <v>14</v>
      </c>
      <c r="H92" s="91" t="s">
        <v>90</v>
      </c>
      <c r="I92" s="92">
        <v>926</v>
      </c>
      <c r="J92" s="93"/>
    </row>
    <row r="93" spans="2:10" ht="47.25" x14ac:dyDescent="0.25">
      <c r="B93" s="25" t="s">
        <v>129</v>
      </c>
      <c r="C93" s="92">
        <v>89</v>
      </c>
      <c r="D93" s="92">
        <v>1</v>
      </c>
      <c r="E93" s="23" t="s">
        <v>47</v>
      </c>
      <c r="F93" s="92">
        <v>80190</v>
      </c>
      <c r="G93" s="91"/>
      <c r="H93" s="91"/>
      <c r="I93" s="92"/>
      <c r="J93" s="93">
        <f>J94</f>
        <v>0</v>
      </c>
    </row>
    <row r="94" spans="2:10" ht="29.25" customHeight="1" x14ac:dyDescent="0.25">
      <c r="B94" s="25" t="s">
        <v>127</v>
      </c>
      <c r="C94" s="92">
        <v>89</v>
      </c>
      <c r="D94" s="92"/>
      <c r="E94" s="23" t="s">
        <v>47</v>
      </c>
      <c r="F94" s="92">
        <v>80190</v>
      </c>
      <c r="G94" s="91" t="s">
        <v>110</v>
      </c>
      <c r="H94" s="91"/>
      <c r="I94" s="92"/>
      <c r="J94" s="93">
        <f>J95</f>
        <v>0</v>
      </c>
    </row>
    <row r="95" spans="2:10" ht="66" customHeight="1" x14ac:dyDescent="0.25">
      <c r="B95" s="25" t="s">
        <v>128</v>
      </c>
      <c r="C95" s="92">
        <v>89</v>
      </c>
      <c r="D95" s="92">
        <v>1</v>
      </c>
      <c r="E95" s="23" t="s">
        <v>47</v>
      </c>
      <c r="F95" s="92">
        <v>80190</v>
      </c>
      <c r="G95" s="91" t="s">
        <v>110</v>
      </c>
      <c r="H95" s="91" t="s">
        <v>92</v>
      </c>
      <c r="I95" s="92"/>
      <c r="J95" s="93">
        <f>J96</f>
        <v>0</v>
      </c>
    </row>
    <row r="96" spans="2:10" ht="44.25" customHeight="1" x14ac:dyDescent="0.25">
      <c r="B96" s="25" t="s">
        <v>17</v>
      </c>
      <c r="C96" s="92">
        <v>89</v>
      </c>
      <c r="D96" s="92">
        <v>1</v>
      </c>
      <c r="E96" s="23" t="s">
        <v>47</v>
      </c>
      <c r="F96" s="92">
        <v>80190</v>
      </c>
      <c r="G96" s="91" t="s">
        <v>110</v>
      </c>
      <c r="H96" s="91" t="s">
        <v>92</v>
      </c>
      <c r="I96" s="92">
        <v>926</v>
      </c>
      <c r="J96" s="93"/>
    </row>
    <row r="97" spans="2:10" ht="30" customHeight="1" x14ac:dyDescent="0.25">
      <c r="B97" s="25" t="s">
        <v>85</v>
      </c>
      <c r="C97" s="92">
        <v>89</v>
      </c>
      <c r="D97" s="92">
        <v>1</v>
      </c>
      <c r="E97" s="23" t="s">
        <v>47</v>
      </c>
      <c r="F97" s="92">
        <v>41180</v>
      </c>
      <c r="G97" s="91"/>
      <c r="H97" s="91"/>
      <c r="I97" s="92"/>
      <c r="J97" s="93">
        <f>J98</f>
        <v>0</v>
      </c>
    </row>
    <row r="98" spans="2:10" ht="24" customHeight="1" x14ac:dyDescent="0.25">
      <c r="B98" s="25" t="s">
        <v>127</v>
      </c>
      <c r="C98" s="92">
        <v>89</v>
      </c>
      <c r="D98" s="92">
        <v>1</v>
      </c>
      <c r="E98" s="23" t="s">
        <v>47</v>
      </c>
      <c r="F98" s="92">
        <v>41180</v>
      </c>
      <c r="G98" s="91" t="s">
        <v>110</v>
      </c>
      <c r="H98" s="91"/>
      <c r="I98" s="92"/>
      <c r="J98" s="93">
        <f>J99</f>
        <v>0</v>
      </c>
    </row>
    <row r="99" spans="2:10" ht="44.25" customHeight="1" x14ac:dyDescent="0.25">
      <c r="B99" s="25" t="s">
        <v>128</v>
      </c>
      <c r="C99" s="92">
        <v>89</v>
      </c>
      <c r="D99" s="92">
        <v>1</v>
      </c>
      <c r="E99" s="23" t="s">
        <v>47</v>
      </c>
      <c r="F99" s="92">
        <v>41180</v>
      </c>
      <c r="G99" s="91" t="s">
        <v>110</v>
      </c>
      <c r="H99" s="91" t="s">
        <v>92</v>
      </c>
      <c r="I99" s="92"/>
      <c r="J99" s="93">
        <f>J100</f>
        <v>0</v>
      </c>
    </row>
    <row r="100" spans="2:10" ht="31.5" customHeight="1" x14ac:dyDescent="0.25">
      <c r="B100" s="25" t="s">
        <v>17</v>
      </c>
      <c r="C100" s="92">
        <v>89</v>
      </c>
      <c r="D100" s="92">
        <v>1</v>
      </c>
      <c r="E100" s="23" t="s">
        <v>47</v>
      </c>
      <c r="F100" s="92">
        <v>41180</v>
      </c>
      <c r="G100" s="91" t="s">
        <v>110</v>
      </c>
      <c r="H100" s="91" t="s">
        <v>92</v>
      </c>
      <c r="I100" s="92">
        <v>926</v>
      </c>
      <c r="J100" s="93"/>
    </row>
    <row r="101" spans="2:10" ht="62.25" customHeight="1" x14ac:dyDescent="0.25">
      <c r="B101" s="25" t="s">
        <v>223</v>
      </c>
      <c r="C101" s="92">
        <v>89</v>
      </c>
      <c r="D101" s="92">
        <v>1</v>
      </c>
      <c r="E101" s="23" t="s">
        <v>47</v>
      </c>
      <c r="F101" s="92">
        <v>42010</v>
      </c>
      <c r="G101" s="91"/>
      <c r="H101" s="91"/>
      <c r="I101" s="92"/>
      <c r="J101" s="93">
        <f>J102</f>
        <v>0</v>
      </c>
    </row>
    <row r="102" spans="2:10" x14ac:dyDescent="0.25">
      <c r="B102" s="16" t="s">
        <v>116</v>
      </c>
      <c r="C102" s="92">
        <v>89</v>
      </c>
      <c r="D102" s="92">
        <v>1</v>
      </c>
      <c r="E102" s="23" t="s">
        <v>47</v>
      </c>
      <c r="F102" s="92">
        <v>42010</v>
      </c>
      <c r="G102" s="91" t="s">
        <v>37</v>
      </c>
      <c r="H102" s="91"/>
      <c r="I102" s="92"/>
      <c r="J102" s="93">
        <f>J103</f>
        <v>0</v>
      </c>
    </row>
    <row r="103" spans="2:10" ht="31.5" x14ac:dyDescent="0.25">
      <c r="B103" s="25" t="s">
        <v>131</v>
      </c>
      <c r="C103" s="92">
        <v>89</v>
      </c>
      <c r="D103" s="92">
        <v>1</v>
      </c>
      <c r="E103" s="23" t="s">
        <v>47</v>
      </c>
      <c r="F103" s="92">
        <v>42010</v>
      </c>
      <c r="G103" s="91" t="s">
        <v>37</v>
      </c>
      <c r="H103" s="91" t="s">
        <v>92</v>
      </c>
      <c r="I103" s="92"/>
      <c r="J103" s="93">
        <f>J104</f>
        <v>0</v>
      </c>
    </row>
    <row r="104" spans="2:10" ht="31.5" x14ac:dyDescent="0.25">
      <c r="B104" s="25" t="s">
        <v>17</v>
      </c>
      <c r="C104" s="92">
        <v>89</v>
      </c>
      <c r="D104" s="92">
        <v>1</v>
      </c>
      <c r="E104" s="23" t="s">
        <v>47</v>
      </c>
      <c r="F104" s="92">
        <v>42010</v>
      </c>
      <c r="G104" s="91" t="s">
        <v>37</v>
      </c>
      <c r="H104" s="91" t="s">
        <v>92</v>
      </c>
      <c r="I104" s="92">
        <v>926</v>
      </c>
      <c r="J104" s="93"/>
    </row>
    <row r="105" spans="2:10" ht="94.5" x14ac:dyDescent="0.25">
      <c r="B105" s="25" t="s">
        <v>135</v>
      </c>
      <c r="C105" s="92">
        <v>89</v>
      </c>
      <c r="D105" s="92">
        <v>1</v>
      </c>
      <c r="E105" s="23" t="s">
        <v>47</v>
      </c>
      <c r="F105" s="92">
        <v>42340</v>
      </c>
      <c r="G105" s="91"/>
      <c r="H105" s="91"/>
      <c r="I105" s="92"/>
      <c r="J105" s="93">
        <f>J106</f>
        <v>0</v>
      </c>
    </row>
    <row r="106" spans="2:10" x14ac:dyDescent="0.25">
      <c r="B106" s="25" t="s">
        <v>116</v>
      </c>
      <c r="C106" s="92">
        <v>89</v>
      </c>
      <c r="D106" s="92">
        <v>1</v>
      </c>
      <c r="E106" s="23" t="s">
        <v>47</v>
      </c>
      <c r="F106" s="92">
        <v>42340</v>
      </c>
      <c r="G106" s="91" t="s">
        <v>37</v>
      </c>
      <c r="H106" s="91"/>
      <c r="I106" s="92"/>
      <c r="J106" s="93">
        <f>J107</f>
        <v>0</v>
      </c>
    </row>
    <row r="107" spans="2:10" ht="31.5" x14ac:dyDescent="0.25">
      <c r="B107" s="25" t="s">
        <v>131</v>
      </c>
      <c r="C107" s="92">
        <v>89</v>
      </c>
      <c r="D107" s="92">
        <v>1</v>
      </c>
      <c r="E107" s="23" t="s">
        <v>47</v>
      </c>
      <c r="F107" s="92">
        <v>42340</v>
      </c>
      <c r="G107" s="91" t="s">
        <v>37</v>
      </c>
      <c r="H107" s="91" t="s">
        <v>92</v>
      </c>
      <c r="I107" s="92"/>
      <c r="J107" s="93">
        <f>J108</f>
        <v>0</v>
      </c>
    </row>
    <row r="108" spans="2:10" ht="31.5" x14ac:dyDescent="0.25">
      <c r="B108" s="25" t="s">
        <v>17</v>
      </c>
      <c r="C108" s="92">
        <v>89</v>
      </c>
      <c r="D108" s="92">
        <v>1</v>
      </c>
      <c r="E108" s="23" t="s">
        <v>47</v>
      </c>
      <c r="F108" s="92">
        <v>42340</v>
      </c>
      <c r="G108" s="91" t="s">
        <v>37</v>
      </c>
      <c r="H108" s="91" t="s">
        <v>92</v>
      </c>
      <c r="I108" s="92">
        <v>926</v>
      </c>
      <c r="J108" s="93"/>
    </row>
    <row r="109" spans="2:10" ht="31.5" x14ac:dyDescent="0.25">
      <c r="B109" s="25" t="s">
        <v>136</v>
      </c>
      <c r="C109" s="92">
        <v>89</v>
      </c>
      <c r="D109" s="92">
        <v>1</v>
      </c>
      <c r="E109" s="23" t="s">
        <v>47</v>
      </c>
      <c r="F109" s="92">
        <v>42370</v>
      </c>
      <c r="G109" s="91"/>
      <c r="H109" s="91"/>
      <c r="I109" s="92"/>
      <c r="J109" s="93">
        <f>J110</f>
        <v>7</v>
      </c>
    </row>
    <row r="110" spans="2:10" x14ac:dyDescent="0.25">
      <c r="B110" s="25" t="s">
        <v>116</v>
      </c>
      <c r="C110" s="92">
        <v>89</v>
      </c>
      <c r="D110" s="92">
        <v>1</v>
      </c>
      <c r="E110" s="23" t="s">
        <v>47</v>
      </c>
      <c r="F110" s="92">
        <v>42370</v>
      </c>
      <c r="G110" s="91" t="s">
        <v>37</v>
      </c>
      <c r="H110" s="91"/>
      <c r="I110" s="92"/>
      <c r="J110" s="93">
        <f>J111</f>
        <v>7</v>
      </c>
    </row>
    <row r="111" spans="2:10" ht="31.5" x14ac:dyDescent="0.25">
      <c r="B111" s="25" t="s">
        <v>124</v>
      </c>
      <c r="C111" s="92">
        <v>89</v>
      </c>
      <c r="D111" s="92">
        <v>1</v>
      </c>
      <c r="E111" s="23" t="s">
        <v>47</v>
      </c>
      <c r="F111" s="92">
        <v>42370</v>
      </c>
      <c r="G111" s="91" t="s">
        <v>37</v>
      </c>
      <c r="H111" s="91" t="s">
        <v>125</v>
      </c>
      <c r="I111" s="92"/>
      <c r="J111" s="93">
        <f>J112</f>
        <v>7</v>
      </c>
    </row>
    <row r="112" spans="2:10" ht="31.5" x14ac:dyDescent="0.25">
      <c r="B112" s="25" t="s">
        <v>17</v>
      </c>
      <c r="C112" s="92">
        <v>89</v>
      </c>
      <c r="D112" s="92">
        <v>1</v>
      </c>
      <c r="E112" s="23" t="s">
        <v>47</v>
      </c>
      <c r="F112" s="92">
        <v>42370</v>
      </c>
      <c r="G112" s="91" t="s">
        <v>37</v>
      </c>
      <c r="H112" s="91" t="s">
        <v>125</v>
      </c>
      <c r="I112" s="92">
        <v>926</v>
      </c>
      <c r="J112" s="93">
        <v>7</v>
      </c>
    </row>
    <row r="113" spans="2:10" ht="47.25" x14ac:dyDescent="0.25">
      <c r="B113" s="25" t="s">
        <v>126</v>
      </c>
      <c r="C113" s="92">
        <v>89</v>
      </c>
      <c r="D113" s="92">
        <v>1</v>
      </c>
      <c r="E113" s="23" t="s">
        <v>47</v>
      </c>
      <c r="F113" s="92">
        <v>44107</v>
      </c>
      <c r="G113" s="91"/>
      <c r="H113" s="91"/>
      <c r="I113" s="92"/>
      <c r="J113" s="93">
        <f>J114</f>
        <v>0</v>
      </c>
    </row>
    <row r="114" spans="2:10" x14ac:dyDescent="0.25">
      <c r="B114" s="3" t="s">
        <v>116</v>
      </c>
      <c r="C114" s="92">
        <v>89</v>
      </c>
      <c r="D114" s="92">
        <v>1</v>
      </c>
      <c r="E114" s="23" t="s">
        <v>47</v>
      </c>
      <c r="F114" s="92">
        <v>44107</v>
      </c>
      <c r="G114" s="91" t="s">
        <v>37</v>
      </c>
      <c r="H114" s="91"/>
      <c r="I114" s="92"/>
      <c r="J114" s="93">
        <f>J115</f>
        <v>0</v>
      </c>
    </row>
    <row r="115" spans="2:10" ht="31.5" x14ac:dyDescent="0.25">
      <c r="B115" s="25" t="s">
        <v>124</v>
      </c>
      <c r="C115" s="92">
        <v>89</v>
      </c>
      <c r="D115" s="92">
        <v>1</v>
      </c>
      <c r="E115" s="23" t="s">
        <v>47</v>
      </c>
      <c r="F115" s="92">
        <v>44107</v>
      </c>
      <c r="G115" s="91" t="s">
        <v>37</v>
      </c>
      <c r="H115" s="91" t="s">
        <v>125</v>
      </c>
      <c r="I115" s="92"/>
      <c r="J115" s="93">
        <f>J116</f>
        <v>0</v>
      </c>
    </row>
    <row r="116" spans="2:10" ht="31.5" x14ac:dyDescent="0.25">
      <c r="B116" s="25" t="s">
        <v>17</v>
      </c>
      <c r="C116" s="92">
        <v>89</v>
      </c>
      <c r="D116" s="92">
        <v>1</v>
      </c>
      <c r="E116" s="23" t="s">
        <v>47</v>
      </c>
      <c r="F116" s="92">
        <v>44107</v>
      </c>
      <c r="G116" s="91" t="s">
        <v>37</v>
      </c>
      <c r="H116" s="91" t="s">
        <v>125</v>
      </c>
      <c r="I116" s="92">
        <v>926</v>
      </c>
      <c r="J116" s="93"/>
    </row>
    <row r="117" spans="2:10" ht="47.25" x14ac:dyDescent="0.25">
      <c r="B117" s="25" t="s">
        <v>144</v>
      </c>
      <c r="C117" s="92">
        <v>89</v>
      </c>
      <c r="D117" s="92">
        <v>1</v>
      </c>
      <c r="E117" s="23" t="s">
        <v>47</v>
      </c>
      <c r="F117" s="92">
        <v>42170</v>
      </c>
      <c r="G117" s="91"/>
      <c r="H117" s="91"/>
      <c r="I117" s="92"/>
      <c r="J117" s="93">
        <f>J118</f>
        <v>0</v>
      </c>
    </row>
    <row r="118" spans="2:10" ht="31.5" x14ac:dyDescent="0.25">
      <c r="B118" s="25" t="s">
        <v>140</v>
      </c>
      <c r="C118" s="92">
        <v>89</v>
      </c>
      <c r="D118" s="92">
        <v>1</v>
      </c>
      <c r="E118" s="23" t="s">
        <v>47</v>
      </c>
      <c r="F118" s="92">
        <v>42170</v>
      </c>
      <c r="G118" s="91" t="s">
        <v>118</v>
      </c>
      <c r="H118" s="91"/>
      <c r="I118" s="92"/>
      <c r="J118" s="93">
        <f>J119</f>
        <v>0</v>
      </c>
    </row>
    <row r="119" spans="2:10" x14ac:dyDescent="0.25">
      <c r="B119" s="25" t="s">
        <v>141</v>
      </c>
      <c r="C119" s="92">
        <v>89</v>
      </c>
      <c r="D119" s="92">
        <v>1</v>
      </c>
      <c r="E119" s="23" t="s">
        <v>47</v>
      </c>
      <c r="F119" s="92">
        <v>42170</v>
      </c>
      <c r="G119" s="91" t="s">
        <v>118</v>
      </c>
      <c r="H119" s="91" t="s">
        <v>14</v>
      </c>
      <c r="I119" s="92"/>
      <c r="J119" s="93">
        <f>J120</f>
        <v>0</v>
      </c>
    </row>
    <row r="120" spans="2:10" ht="31.5" x14ac:dyDescent="0.25">
      <c r="B120" s="25" t="s">
        <v>17</v>
      </c>
      <c r="C120" s="92">
        <v>89</v>
      </c>
      <c r="D120" s="92">
        <v>1</v>
      </c>
      <c r="E120" s="23" t="s">
        <v>47</v>
      </c>
      <c r="F120" s="92">
        <v>42170</v>
      </c>
      <c r="G120" s="91" t="s">
        <v>118</v>
      </c>
      <c r="H120" s="91" t="s">
        <v>14</v>
      </c>
      <c r="I120" s="92">
        <v>926</v>
      </c>
      <c r="J120" s="93"/>
    </row>
    <row r="121" spans="2:10" ht="47.25" x14ac:dyDescent="0.25">
      <c r="B121" s="25" t="s">
        <v>153</v>
      </c>
      <c r="C121" s="92">
        <v>89</v>
      </c>
      <c r="D121" s="92">
        <v>1</v>
      </c>
      <c r="E121" s="23" t="s">
        <v>47</v>
      </c>
      <c r="F121" s="92">
        <v>44104</v>
      </c>
      <c r="G121" s="91"/>
      <c r="H121" s="91"/>
      <c r="I121" s="92"/>
      <c r="J121" s="93">
        <f>J122</f>
        <v>0</v>
      </c>
    </row>
    <row r="122" spans="2:10" x14ac:dyDescent="0.25">
      <c r="B122" s="25" t="s">
        <v>149</v>
      </c>
      <c r="C122" s="92">
        <v>89</v>
      </c>
      <c r="D122" s="92">
        <v>1</v>
      </c>
      <c r="E122" s="23" t="s">
        <v>47</v>
      </c>
      <c r="F122" s="92">
        <v>44104</v>
      </c>
      <c r="G122" s="91" t="s">
        <v>118</v>
      </c>
      <c r="H122" s="91" t="s">
        <v>110</v>
      </c>
      <c r="I122" s="92"/>
      <c r="J122" s="93">
        <f>J123</f>
        <v>0</v>
      </c>
    </row>
    <row r="123" spans="2:10" ht="31.5" x14ac:dyDescent="0.25">
      <c r="B123" s="25" t="s">
        <v>17</v>
      </c>
      <c r="C123" s="92">
        <v>89</v>
      </c>
      <c r="D123" s="92">
        <v>1</v>
      </c>
      <c r="E123" s="23" t="s">
        <v>47</v>
      </c>
      <c r="F123" s="92">
        <v>44104</v>
      </c>
      <c r="G123" s="91" t="s">
        <v>118</v>
      </c>
      <c r="H123" s="91" t="s">
        <v>110</v>
      </c>
      <c r="I123" s="92">
        <v>926</v>
      </c>
      <c r="J123" s="93"/>
    </row>
    <row r="124" spans="2:10" ht="47.25" x14ac:dyDescent="0.25">
      <c r="B124" s="25" t="s">
        <v>192</v>
      </c>
      <c r="C124" s="92">
        <v>89</v>
      </c>
      <c r="D124" s="92">
        <v>1</v>
      </c>
      <c r="E124" s="23" t="s">
        <v>47</v>
      </c>
      <c r="F124" s="92">
        <v>76270</v>
      </c>
      <c r="G124" s="91"/>
      <c r="H124" s="91"/>
      <c r="I124" s="92"/>
      <c r="J124" s="93">
        <f>J125</f>
        <v>0</v>
      </c>
    </row>
    <row r="125" spans="2:10" x14ac:dyDescent="0.25">
      <c r="B125" s="25" t="s">
        <v>149</v>
      </c>
      <c r="C125" s="92">
        <v>89</v>
      </c>
      <c r="D125" s="92">
        <v>1</v>
      </c>
      <c r="E125" s="23" t="s">
        <v>47</v>
      </c>
      <c r="F125" s="92">
        <v>76270</v>
      </c>
      <c r="G125" s="91" t="s">
        <v>118</v>
      </c>
      <c r="H125" s="91" t="s">
        <v>110</v>
      </c>
      <c r="I125" s="92"/>
      <c r="J125" s="93">
        <f>J126</f>
        <v>0</v>
      </c>
    </row>
    <row r="126" spans="2:10" ht="31.5" x14ac:dyDescent="0.25">
      <c r="B126" s="25" t="s">
        <v>17</v>
      </c>
      <c r="C126" s="92">
        <v>89</v>
      </c>
      <c r="D126" s="92">
        <v>1</v>
      </c>
      <c r="E126" s="23" t="s">
        <v>47</v>
      </c>
      <c r="F126" s="92">
        <v>76270</v>
      </c>
      <c r="G126" s="91" t="s">
        <v>118</v>
      </c>
      <c r="H126" s="91" t="s">
        <v>110</v>
      </c>
      <c r="I126" s="92">
        <v>926</v>
      </c>
      <c r="J126" s="93"/>
    </row>
    <row r="127" spans="2:10" ht="94.5" x14ac:dyDescent="0.25">
      <c r="B127" s="25" t="s">
        <v>195</v>
      </c>
      <c r="C127" s="92">
        <v>89</v>
      </c>
      <c r="D127" s="92">
        <v>1</v>
      </c>
      <c r="E127" s="23" t="s">
        <v>47</v>
      </c>
      <c r="F127" s="92">
        <v>44106</v>
      </c>
      <c r="G127" s="91"/>
      <c r="H127" s="91"/>
      <c r="I127" s="92"/>
      <c r="J127" s="93">
        <f>J128</f>
        <v>0</v>
      </c>
    </row>
    <row r="128" spans="2:10" x14ac:dyDescent="0.25">
      <c r="B128" s="25" t="s">
        <v>224</v>
      </c>
      <c r="C128" s="92">
        <v>89</v>
      </c>
      <c r="D128" s="92">
        <v>1</v>
      </c>
      <c r="E128" s="23" t="s">
        <v>47</v>
      </c>
      <c r="F128" s="92">
        <v>44106</v>
      </c>
      <c r="G128" s="91" t="s">
        <v>163</v>
      </c>
      <c r="H128" s="91"/>
      <c r="I128" s="92"/>
      <c r="J128" s="93">
        <f>J129</f>
        <v>0</v>
      </c>
    </row>
    <row r="129" spans="2:10" ht="39.75" customHeight="1" x14ac:dyDescent="0.25">
      <c r="B129" s="25" t="s">
        <v>225</v>
      </c>
      <c r="C129" s="92">
        <v>89</v>
      </c>
      <c r="D129" s="92">
        <v>1</v>
      </c>
      <c r="E129" s="23" t="s">
        <v>47</v>
      </c>
      <c r="F129" s="92">
        <v>44106</v>
      </c>
      <c r="G129" s="91" t="s">
        <v>163</v>
      </c>
      <c r="H129" s="91" t="s">
        <v>110</v>
      </c>
      <c r="I129" s="92"/>
      <c r="J129" s="93">
        <f>J130</f>
        <v>0</v>
      </c>
    </row>
    <row r="130" spans="2:10" ht="38.25" customHeight="1" x14ac:dyDescent="0.25">
      <c r="B130" s="25" t="s">
        <v>17</v>
      </c>
      <c r="C130" s="92">
        <v>89</v>
      </c>
      <c r="D130" s="92">
        <v>1</v>
      </c>
      <c r="E130" s="23" t="s">
        <v>47</v>
      </c>
      <c r="F130" s="92">
        <v>44106</v>
      </c>
      <c r="G130" s="91" t="s">
        <v>163</v>
      </c>
      <c r="H130" s="91" t="s">
        <v>110</v>
      </c>
      <c r="I130" s="92">
        <v>926</v>
      </c>
      <c r="J130" s="93"/>
    </row>
    <row r="131" spans="2:10" x14ac:dyDescent="0.25">
      <c r="B131" s="25" t="s">
        <v>226</v>
      </c>
      <c r="C131" s="92">
        <v>89</v>
      </c>
      <c r="D131" s="92">
        <v>1</v>
      </c>
      <c r="E131" s="23" t="s">
        <v>47</v>
      </c>
      <c r="F131" s="92">
        <v>42250</v>
      </c>
      <c r="G131" s="91"/>
      <c r="H131" s="91"/>
      <c r="I131" s="92"/>
      <c r="J131" s="93">
        <f>J132</f>
        <v>0</v>
      </c>
    </row>
    <row r="132" spans="2:10" x14ac:dyDescent="0.25">
      <c r="B132" s="25" t="s">
        <v>227</v>
      </c>
      <c r="C132" s="92">
        <v>89</v>
      </c>
      <c r="D132" s="92">
        <v>1</v>
      </c>
      <c r="E132" s="23" t="s">
        <v>47</v>
      </c>
      <c r="F132" s="92">
        <v>42250</v>
      </c>
      <c r="G132" s="91" t="s">
        <v>201</v>
      </c>
      <c r="H132" s="91"/>
      <c r="I132" s="92"/>
      <c r="J132" s="93">
        <f>J133</f>
        <v>0</v>
      </c>
    </row>
    <row r="133" spans="2:10" x14ac:dyDescent="0.25">
      <c r="B133" s="25" t="s">
        <v>228</v>
      </c>
      <c r="C133" s="92">
        <v>89</v>
      </c>
      <c r="D133" s="92">
        <v>1</v>
      </c>
      <c r="E133" s="23" t="s">
        <v>47</v>
      </c>
      <c r="F133" s="92">
        <v>42250</v>
      </c>
      <c r="G133" s="91" t="s">
        <v>201</v>
      </c>
      <c r="H133" s="91" t="s">
        <v>14</v>
      </c>
      <c r="I133" s="92"/>
      <c r="J133" s="93">
        <f>J134</f>
        <v>0</v>
      </c>
    </row>
    <row r="134" spans="2:10" ht="31.5" x14ac:dyDescent="0.25">
      <c r="B134" s="25" t="s">
        <v>17</v>
      </c>
      <c r="C134" s="92">
        <v>89</v>
      </c>
      <c r="D134" s="92">
        <v>1</v>
      </c>
      <c r="E134" s="23" t="s">
        <v>47</v>
      </c>
      <c r="F134" s="92">
        <v>42250</v>
      </c>
      <c r="G134" s="91" t="s">
        <v>201</v>
      </c>
      <c r="H134" s="91" t="s">
        <v>14</v>
      </c>
      <c r="I134" s="92">
        <v>926</v>
      </c>
      <c r="J134" s="93"/>
    </row>
    <row r="135" spans="2:10" ht="63" x14ac:dyDescent="0.25">
      <c r="B135" s="25" t="s">
        <v>111</v>
      </c>
      <c r="C135" s="92">
        <v>89</v>
      </c>
      <c r="D135" s="92">
        <v>1</v>
      </c>
      <c r="E135" s="23" t="s">
        <v>47</v>
      </c>
      <c r="F135" s="92">
        <v>51180</v>
      </c>
      <c r="G135" s="91"/>
      <c r="H135" s="91"/>
      <c r="I135" s="92"/>
      <c r="J135" s="93">
        <f>J136</f>
        <v>36.4</v>
      </c>
    </row>
    <row r="136" spans="2:10" x14ac:dyDescent="0.25">
      <c r="B136" s="25" t="s">
        <v>108</v>
      </c>
      <c r="C136" s="92">
        <v>89</v>
      </c>
      <c r="D136" s="92">
        <v>1</v>
      </c>
      <c r="E136" s="23" t="s">
        <v>47</v>
      </c>
      <c r="F136" s="92">
        <v>51180</v>
      </c>
      <c r="G136" s="91" t="s">
        <v>20</v>
      </c>
      <c r="H136" s="91"/>
      <c r="I136" s="92"/>
      <c r="J136" s="93">
        <f>J137</f>
        <v>36.4</v>
      </c>
    </row>
    <row r="137" spans="2:10" ht="31.5" x14ac:dyDescent="0.25">
      <c r="B137" s="25" t="s">
        <v>109</v>
      </c>
      <c r="C137" s="92">
        <v>89</v>
      </c>
      <c r="D137" s="92">
        <v>1</v>
      </c>
      <c r="E137" s="23" t="s">
        <v>47</v>
      </c>
      <c r="F137" s="92">
        <v>51180</v>
      </c>
      <c r="G137" s="91" t="s">
        <v>20</v>
      </c>
      <c r="H137" s="91" t="s">
        <v>110</v>
      </c>
      <c r="I137" s="92"/>
      <c r="J137" s="93">
        <f>J138</f>
        <v>36.4</v>
      </c>
    </row>
    <row r="138" spans="2:10" ht="31.5" x14ac:dyDescent="0.25">
      <c r="B138" s="25" t="s">
        <v>17</v>
      </c>
      <c r="C138" s="92">
        <v>89</v>
      </c>
      <c r="D138" s="92">
        <v>1</v>
      </c>
      <c r="E138" s="23" t="s">
        <v>47</v>
      </c>
      <c r="F138" s="92">
        <v>51180</v>
      </c>
      <c r="G138" s="91" t="s">
        <v>20</v>
      </c>
      <c r="H138" s="91" t="s">
        <v>110</v>
      </c>
      <c r="I138" s="92">
        <v>926</v>
      </c>
      <c r="J138" s="93">
        <v>36.4</v>
      </c>
    </row>
    <row r="139" spans="2:10" ht="47.25" x14ac:dyDescent="0.25">
      <c r="B139" s="25" t="s">
        <v>229</v>
      </c>
      <c r="C139" s="92">
        <v>89</v>
      </c>
      <c r="D139" s="92">
        <v>1</v>
      </c>
      <c r="E139" s="23" t="s">
        <v>84</v>
      </c>
      <c r="F139" s="92">
        <v>51470</v>
      </c>
      <c r="G139" s="91"/>
      <c r="H139" s="91"/>
      <c r="I139" s="92"/>
      <c r="J139" s="93">
        <f>J140</f>
        <v>0</v>
      </c>
    </row>
    <row r="140" spans="2:10" x14ac:dyDescent="0.25">
      <c r="B140" s="25" t="s">
        <v>228</v>
      </c>
      <c r="C140" s="92">
        <v>89</v>
      </c>
      <c r="D140" s="92">
        <v>1</v>
      </c>
      <c r="E140" s="23" t="s">
        <v>47</v>
      </c>
      <c r="F140" s="92">
        <v>51470</v>
      </c>
      <c r="G140" s="91" t="s">
        <v>201</v>
      </c>
      <c r="H140" s="91" t="s">
        <v>14</v>
      </c>
      <c r="I140" s="92"/>
      <c r="J140" s="93">
        <f>J141</f>
        <v>0</v>
      </c>
    </row>
    <row r="141" spans="2:10" ht="32.25" customHeight="1" x14ac:dyDescent="0.25">
      <c r="B141" s="25" t="s">
        <v>17</v>
      </c>
      <c r="C141" s="92">
        <v>89</v>
      </c>
      <c r="D141" s="92">
        <v>1</v>
      </c>
      <c r="E141" s="23" t="s">
        <v>47</v>
      </c>
      <c r="F141" s="92">
        <v>51470</v>
      </c>
      <c r="G141" s="91" t="s">
        <v>201</v>
      </c>
      <c r="H141" s="91" t="s">
        <v>14</v>
      </c>
      <c r="I141" s="92">
        <v>926</v>
      </c>
      <c r="J141" s="93"/>
    </row>
    <row r="142" spans="2:10" ht="79.5" hidden="1" customHeight="1" x14ac:dyDescent="0.25">
      <c r="B142" s="23"/>
      <c r="C142" s="92"/>
      <c r="D142" s="92"/>
      <c r="E142" s="23"/>
      <c r="F142" s="92"/>
      <c r="G142" s="91"/>
      <c r="H142" s="91"/>
      <c r="I142" s="92"/>
      <c r="J142" s="93">
        <f>J143</f>
        <v>0</v>
      </c>
    </row>
    <row r="143" spans="2:10" ht="163.5" hidden="1" customHeight="1" x14ac:dyDescent="0.25">
      <c r="B143" s="23"/>
      <c r="C143" s="92"/>
      <c r="D143" s="92"/>
      <c r="E143" s="23"/>
      <c r="F143" s="92"/>
      <c r="G143" s="91"/>
      <c r="H143" s="91"/>
      <c r="I143" s="92"/>
      <c r="J143" s="93">
        <f>J144+J149</f>
        <v>0</v>
      </c>
    </row>
    <row r="144" spans="2:10" hidden="1" x14ac:dyDescent="0.25">
      <c r="B144" s="16"/>
      <c r="C144" s="92"/>
      <c r="D144" s="92"/>
      <c r="E144" s="23"/>
      <c r="F144" s="92"/>
      <c r="G144" s="91"/>
      <c r="H144" s="91"/>
      <c r="I144" s="92"/>
      <c r="J144" s="93"/>
    </row>
    <row r="145" spans="2:10" hidden="1" x14ac:dyDescent="0.25">
      <c r="B145" s="25"/>
      <c r="C145" s="92"/>
      <c r="D145" s="92"/>
      <c r="E145" s="23"/>
      <c r="F145" s="92"/>
      <c r="G145" s="91"/>
      <c r="H145" s="91"/>
      <c r="I145" s="92"/>
      <c r="J145" s="93"/>
    </row>
    <row r="146" spans="2:10" hidden="1" x14ac:dyDescent="0.25">
      <c r="B146" s="25"/>
      <c r="C146" s="92"/>
      <c r="D146" s="92"/>
      <c r="E146" s="23"/>
      <c r="F146" s="92"/>
      <c r="G146" s="91"/>
      <c r="H146" s="91"/>
      <c r="I146" s="92"/>
      <c r="J146" s="93"/>
    </row>
    <row r="147" spans="2:10" hidden="1" x14ac:dyDescent="0.25">
      <c r="B147" s="25"/>
      <c r="C147" s="92"/>
      <c r="D147" s="92"/>
      <c r="E147" s="23"/>
      <c r="F147" s="92"/>
      <c r="G147" s="91"/>
      <c r="H147" s="91"/>
      <c r="I147" s="92"/>
      <c r="J147" s="93"/>
    </row>
    <row r="148" spans="2:10" hidden="1" x14ac:dyDescent="0.25">
      <c r="B148" s="25"/>
      <c r="C148" s="92"/>
      <c r="D148" s="92"/>
      <c r="E148" s="23"/>
      <c r="F148" s="92"/>
      <c r="G148" s="91"/>
      <c r="H148" s="91"/>
      <c r="I148" s="92"/>
      <c r="J148" s="93"/>
    </row>
    <row r="149" spans="2:10" hidden="1" x14ac:dyDescent="0.25">
      <c r="B149" s="25"/>
      <c r="C149" s="92"/>
      <c r="D149" s="92"/>
      <c r="E149" s="23"/>
      <c r="F149" s="92"/>
      <c r="G149" s="91"/>
      <c r="H149" s="91"/>
      <c r="I149" s="92"/>
      <c r="J149" s="93"/>
    </row>
    <row r="150" spans="2:10" hidden="1" x14ac:dyDescent="0.25">
      <c r="B150" s="25"/>
      <c r="C150" s="92"/>
      <c r="D150" s="92"/>
      <c r="E150" s="23"/>
      <c r="F150" s="92"/>
      <c r="G150" s="91"/>
      <c r="H150" s="91"/>
      <c r="I150" s="92"/>
      <c r="J150" s="93"/>
    </row>
    <row r="151" spans="2:10" hidden="1" x14ac:dyDescent="0.25">
      <c r="B151" s="25"/>
      <c r="C151" s="92"/>
      <c r="D151" s="92"/>
      <c r="E151" s="23"/>
      <c r="F151" s="92"/>
      <c r="G151" s="91"/>
      <c r="H151" s="91"/>
      <c r="I151" s="92"/>
      <c r="J151" s="93"/>
    </row>
    <row r="152" spans="2:10" ht="99.75" customHeight="1" x14ac:dyDescent="0.25">
      <c r="B152" s="25" t="s">
        <v>68</v>
      </c>
      <c r="C152" s="92">
        <v>89</v>
      </c>
      <c r="D152" s="92">
        <v>1</v>
      </c>
      <c r="E152" s="23" t="s">
        <v>47</v>
      </c>
      <c r="F152" s="92">
        <v>77150</v>
      </c>
      <c r="G152" s="91"/>
      <c r="H152" s="91"/>
      <c r="I152" s="92"/>
      <c r="J152" s="93">
        <f>J153</f>
        <v>0</v>
      </c>
    </row>
    <row r="153" spans="2:10" x14ac:dyDescent="0.25">
      <c r="B153" s="16" t="s">
        <v>18</v>
      </c>
      <c r="C153" s="92">
        <v>89</v>
      </c>
      <c r="D153" s="92">
        <v>1</v>
      </c>
      <c r="E153" s="23" t="s">
        <v>47</v>
      </c>
      <c r="F153" s="92">
        <v>77150</v>
      </c>
      <c r="G153" s="91" t="s">
        <v>14</v>
      </c>
      <c r="H153" s="91"/>
      <c r="I153" s="92"/>
      <c r="J153" s="93">
        <f>J154</f>
        <v>0</v>
      </c>
    </row>
    <row r="154" spans="2:10" ht="103.5" customHeight="1" x14ac:dyDescent="0.25">
      <c r="B154" s="25" t="s">
        <v>51</v>
      </c>
      <c r="C154" s="92">
        <v>89</v>
      </c>
      <c r="D154" s="92">
        <v>1</v>
      </c>
      <c r="E154" s="23" t="s">
        <v>47</v>
      </c>
      <c r="F154" s="92">
        <v>77150</v>
      </c>
      <c r="G154" s="91" t="s">
        <v>14</v>
      </c>
      <c r="H154" s="91" t="s">
        <v>37</v>
      </c>
      <c r="I154" s="92"/>
      <c r="J154" s="93">
        <f>J155</f>
        <v>0</v>
      </c>
    </row>
    <row r="155" spans="2:10" ht="31.5" x14ac:dyDescent="0.25">
      <c r="B155" s="25" t="s">
        <v>17</v>
      </c>
      <c r="C155" s="92">
        <v>89</v>
      </c>
      <c r="D155" s="92">
        <v>1</v>
      </c>
      <c r="E155" s="23" t="s">
        <v>47</v>
      </c>
      <c r="F155" s="92">
        <v>77150</v>
      </c>
      <c r="G155" s="91" t="s">
        <v>14</v>
      </c>
      <c r="H155" s="91" t="s">
        <v>37</v>
      </c>
      <c r="I155" s="92">
        <v>926</v>
      </c>
      <c r="J155" s="93"/>
    </row>
    <row r="156" spans="2:10" ht="157.5" x14ac:dyDescent="0.25">
      <c r="B156" s="25" t="s">
        <v>71</v>
      </c>
      <c r="C156" s="92">
        <v>89</v>
      </c>
      <c r="D156" s="92">
        <v>1</v>
      </c>
      <c r="E156" s="23" t="s">
        <v>47</v>
      </c>
      <c r="F156" s="92">
        <v>44501</v>
      </c>
      <c r="G156" s="91"/>
      <c r="H156" s="91"/>
      <c r="I156" s="92"/>
      <c r="J156" s="93">
        <f>J157</f>
        <v>0</v>
      </c>
    </row>
    <row r="157" spans="2:10" x14ac:dyDescent="0.25">
      <c r="B157" s="25" t="s">
        <v>18</v>
      </c>
      <c r="C157" s="92">
        <v>89</v>
      </c>
      <c r="D157" s="92">
        <v>1</v>
      </c>
      <c r="E157" s="23" t="s">
        <v>47</v>
      </c>
      <c r="F157" s="92">
        <v>44501</v>
      </c>
      <c r="G157" s="91" t="s">
        <v>14</v>
      </c>
      <c r="H157" s="91"/>
      <c r="I157" s="92"/>
      <c r="J157" s="93">
        <f>J158</f>
        <v>0</v>
      </c>
    </row>
    <row r="158" spans="2:10" ht="102.75" customHeight="1" x14ac:dyDescent="0.25">
      <c r="B158" s="25" t="s">
        <v>51</v>
      </c>
      <c r="C158" s="92">
        <v>89</v>
      </c>
      <c r="D158" s="92">
        <v>1</v>
      </c>
      <c r="E158" s="23" t="s">
        <v>47</v>
      </c>
      <c r="F158" s="92">
        <v>44501</v>
      </c>
      <c r="G158" s="91" t="s">
        <v>14</v>
      </c>
      <c r="H158" s="91" t="s">
        <v>37</v>
      </c>
      <c r="I158" s="92"/>
      <c r="J158" s="93">
        <f>J159</f>
        <v>0</v>
      </c>
    </row>
    <row r="159" spans="2:10" ht="31.5" x14ac:dyDescent="0.25">
      <c r="B159" s="25" t="s">
        <v>17</v>
      </c>
      <c r="C159" s="92">
        <v>89</v>
      </c>
      <c r="D159" s="92">
        <v>1</v>
      </c>
      <c r="E159" s="23" t="s">
        <v>47</v>
      </c>
      <c r="F159" s="92">
        <v>44501</v>
      </c>
      <c r="G159" s="91" t="s">
        <v>14</v>
      </c>
      <c r="H159" s="91" t="s">
        <v>37</v>
      </c>
      <c r="I159" s="92">
        <v>926</v>
      </c>
      <c r="J159" s="93"/>
    </row>
    <row r="160" spans="2:10" ht="30" customHeight="1" x14ac:dyDescent="0.25">
      <c r="B160" s="25" t="s">
        <v>206</v>
      </c>
      <c r="C160" s="92">
        <v>89</v>
      </c>
      <c r="D160" s="92">
        <v>1</v>
      </c>
      <c r="E160" s="23" t="s">
        <v>47</v>
      </c>
      <c r="F160" s="92">
        <v>41240</v>
      </c>
      <c r="G160" s="91"/>
      <c r="H160" s="91"/>
      <c r="I160" s="92"/>
      <c r="J160" s="93">
        <f>J161</f>
        <v>0</v>
      </c>
    </row>
    <row r="161" spans="2:10" ht="31.5" x14ac:dyDescent="0.25">
      <c r="B161" s="25" t="s">
        <v>17</v>
      </c>
      <c r="C161" s="92">
        <v>89</v>
      </c>
      <c r="D161" s="92">
        <v>1</v>
      </c>
      <c r="E161" s="23" t="s">
        <v>47</v>
      </c>
      <c r="F161" s="92">
        <v>41240</v>
      </c>
      <c r="G161" s="91" t="s">
        <v>90</v>
      </c>
      <c r="H161" s="91" t="s">
        <v>14</v>
      </c>
      <c r="I161" s="92">
        <v>926</v>
      </c>
      <c r="J161" s="93"/>
    </row>
    <row r="162" spans="2:10" x14ac:dyDescent="0.25">
      <c r="B162" s="25" t="s">
        <v>209</v>
      </c>
      <c r="C162" s="92"/>
      <c r="D162" s="92"/>
      <c r="E162" s="23"/>
      <c r="F162" s="92"/>
      <c r="G162" s="91"/>
      <c r="H162" s="91"/>
      <c r="I162" s="92"/>
      <c r="J162" s="93">
        <f>J8+J40+J71+J67</f>
        <v>1546.1000000000001</v>
      </c>
    </row>
    <row r="163" spans="2:10" s="35" customFormat="1" x14ac:dyDescent="0.25">
      <c r="C163" s="94"/>
      <c r="D163" s="94"/>
      <c r="E163" s="95"/>
      <c r="F163" s="94"/>
      <c r="G163" s="96"/>
      <c r="H163" s="96"/>
      <c r="I163" s="94"/>
      <c r="J163" s="97"/>
    </row>
    <row r="164" spans="2:10" s="35" customFormat="1" x14ac:dyDescent="0.25">
      <c r="C164" s="94"/>
      <c r="D164" s="94"/>
      <c r="E164" s="95"/>
      <c r="F164" s="94"/>
      <c r="G164" s="96"/>
      <c r="H164" s="96"/>
      <c r="I164" s="94"/>
      <c r="J164" s="97"/>
    </row>
    <row r="165" spans="2:10" s="35" customFormat="1" x14ac:dyDescent="0.25">
      <c r="C165" s="94"/>
      <c r="D165" s="94"/>
      <c r="E165" s="95"/>
      <c r="F165" s="94"/>
      <c r="G165" s="96"/>
      <c r="H165" s="96"/>
      <c r="I165" s="94"/>
      <c r="J165" s="97"/>
    </row>
    <row r="166" spans="2:10" s="35" customFormat="1" x14ac:dyDescent="0.25">
      <c r="C166" s="94"/>
      <c r="D166" s="94"/>
      <c r="E166" s="95"/>
      <c r="F166" s="94"/>
      <c r="G166" s="96"/>
      <c r="H166" s="96"/>
      <c r="I166" s="94"/>
      <c r="J166" s="97"/>
    </row>
    <row r="167" spans="2:10" s="35" customFormat="1" x14ac:dyDescent="0.25">
      <c r="C167" s="94"/>
      <c r="D167" s="94"/>
      <c r="E167" s="95"/>
      <c r="F167" s="94"/>
      <c r="G167" s="96"/>
      <c r="H167" s="96"/>
      <c r="I167" s="94"/>
      <c r="J167" s="97"/>
    </row>
    <row r="168" spans="2:10" s="35" customFormat="1" x14ac:dyDescent="0.25">
      <c r="C168" s="94"/>
      <c r="D168" s="94"/>
      <c r="E168" s="95"/>
      <c r="F168" s="94"/>
      <c r="G168" s="96"/>
      <c r="H168" s="96"/>
      <c r="I168" s="94"/>
      <c r="J168" s="97"/>
    </row>
    <row r="169" spans="2:10" s="35" customFormat="1" x14ac:dyDescent="0.25">
      <c r="C169" s="94"/>
      <c r="D169" s="94"/>
      <c r="E169" s="95"/>
      <c r="F169" s="94"/>
      <c r="G169" s="96"/>
      <c r="H169" s="96"/>
      <c r="I169" s="94"/>
      <c r="J169" s="97"/>
    </row>
    <row r="170" spans="2:10" s="35" customFormat="1" x14ac:dyDescent="0.25">
      <c r="C170" s="94"/>
      <c r="D170" s="94"/>
      <c r="E170" s="95"/>
      <c r="F170" s="94"/>
      <c r="G170" s="96"/>
      <c r="H170" s="96"/>
      <c r="I170" s="94"/>
      <c r="J170" s="97"/>
    </row>
    <row r="171" spans="2:10" s="35" customFormat="1" x14ac:dyDescent="0.25">
      <c r="C171" s="94"/>
      <c r="D171" s="94"/>
      <c r="E171" s="95"/>
      <c r="F171" s="94"/>
      <c r="G171" s="96"/>
      <c r="H171" s="96"/>
      <c r="I171" s="94"/>
      <c r="J171" s="97"/>
    </row>
    <row r="172" spans="2:10" s="35" customFormat="1" x14ac:dyDescent="0.25">
      <c r="C172" s="94"/>
      <c r="D172" s="94"/>
      <c r="E172" s="95"/>
      <c r="F172" s="94"/>
      <c r="G172" s="96"/>
      <c r="H172" s="96"/>
      <c r="I172" s="94"/>
      <c r="J172" s="97"/>
    </row>
    <row r="173" spans="2:10" s="35" customFormat="1" x14ac:dyDescent="0.25">
      <c r="C173" s="94"/>
      <c r="D173" s="94"/>
      <c r="E173" s="95"/>
      <c r="F173" s="94"/>
      <c r="G173" s="96"/>
      <c r="H173" s="96"/>
      <c r="I173" s="94"/>
      <c r="J173" s="97"/>
    </row>
    <row r="174" spans="2:10" s="35" customFormat="1" x14ac:dyDescent="0.25">
      <c r="C174" s="94"/>
      <c r="D174" s="94"/>
      <c r="E174" s="95"/>
      <c r="F174" s="94"/>
      <c r="G174" s="96"/>
      <c r="H174" s="96"/>
      <c r="I174" s="94"/>
      <c r="J174" s="97"/>
    </row>
    <row r="175" spans="2:10" s="35" customFormat="1" x14ac:dyDescent="0.25">
      <c r="C175" s="94"/>
      <c r="D175" s="94"/>
      <c r="E175" s="95"/>
      <c r="F175" s="94"/>
      <c r="G175" s="96"/>
      <c r="H175" s="96"/>
      <c r="I175" s="94"/>
      <c r="J175" s="97"/>
    </row>
    <row r="176" spans="2:10" s="35" customFormat="1" x14ac:dyDescent="0.25">
      <c r="C176" s="94"/>
      <c r="D176" s="94"/>
      <c r="E176" s="95"/>
      <c r="F176" s="94"/>
      <c r="G176" s="96"/>
      <c r="H176" s="96"/>
      <c r="I176" s="94"/>
      <c r="J176" s="97"/>
    </row>
    <row r="177" spans="3:10" s="35" customFormat="1" x14ac:dyDescent="0.25">
      <c r="C177" s="94"/>
      <c r="D177" s="94"/>
      <c r="E177" s="95"/>
      <c r="F177" s="94"/>
      <c r="G177" s="96"/>
      <c r="H177" s="96"/>
      <c r="I177" s="94"/>
      <c r="J177" s="97"/>
    </row>
    <row r="178" spans="3:10" s="35" customFormat="1" x14ac:dyDescent="0.25">
      <c r="C178" s="94"/>
      <c r="D178" s="94"/>
      <c r="E178" s="95"/>
      <c r="F178" s="94"/>
      <c r="G178" s="96"/>
      <c r="H178" s="96"/>
      <c r="I178" s="94"/>
      <c r="J178" s="97"/>
    </row>
    <row r="179" spans="3:10" s="35" customFormat="1" x14ac:dyDescent="0.25">
      <c r="C179" s="94"/>
      <c r="D179" s="94"/>
      <c r="E179" s="95"/>
      <c r="F179" s="94"/>
      <c r="G179" s="96"/>
      <c r="H179" s="96"/>
      <c r="I179" s="94"/>
      <c r="J179" s="97"/>
    </row>
    <row r="180" spans="3:10" s="35" customFormat="1" x14ac:dyDescent="0.25">
      <c r="C180" s="94"/>
      <c r="D180" s="94"/>
      <c r="E180" s="95"/>
      <c r="F180" s="94"/>
      <c r="G180" s="96"/>
      <c r="H180" s="96"/>
      <c r="I180" s="94"/>
      <c r="J180" s="97"/>
    </row>
    <row r="181" spans="3:10" s="35" customFormat="1" x14ac:dyDescent="0.25">
      <c r="C181" s="94"/>
      <c r="D181" s="94"/>
      <c r="E181" s="95"/>
      <c r="F181" s="94"/>
      <c r="G181" s="96"/>
      <c r="H181" s="96"/>
      <c r="I181" s="94"/>
      <c r="J181" s="97"/>
    </row>
    <row r="182" spans="3:10" s="35" customFormat="1" x14ac:dyDescent="0.25">
      <c r="C182" s="94"/>
      <c r="D182" s="94"/>
      <c r="E182" s="95"/>
      <c r="F182" s="94"/>
      <c r="G182" s="96"/>
      <c r="H182" s="96"/>
      <c r="I182" s="94"/>
      <c r="J182" s="97"/>
    </row>
    <row r="183" spans="3:10" s="35" customFormat="1" x14ac:dyDescent="0.25">
      <c r="C183" s="94"/>
      <c r="D183" s="94"/>
      <c r="E183" s="95"/>
      <c r="F183" s="94"/>
      <c r="G183" s="96"/>
      <c r="H183" s="96"/>
      <c r="I183" s="94"/>
      <c r="J183" s="97"/>
    </row>
    <row r="184" spans="3:10" s="35" customFormat="1" x14ac:dyDescent="0.25">
      <c r="C184" s="94"/>
      <c r="D184" s="94"/>
      <c r="E184" s="95"/>
      <c r="F184" s="94"/>
      <c r="G184" s="96"/>
      <c r="H184" s="96"/>
      <c r="I184" s="94"/>
      <c r="J184" s="97"/>
    </row>
    <row r="185" spans="3:10" s="35" customFormat="1" x14ac:dyDescent="0.25">
      <c r="C185" s="94"/>
      <c r="D185" s="94"/>
      <c r="E185" s="95"/>
      <c r="F185" s="94"/>
      <c r="G185" s="96"/>
      <c r="H185" s="96"/>
      <c r="I185" s="94"/>
      <c r="J185" s="97"/>
    </row>
    <row r="186" spans="3:10" s="35" customFormat="1" x14ac:dyDescent="0.25">
      <c r="C186" s="94"/>
      <c r="D186" s="94"/>
      <c r="E186" s="95"/>
      <c r="F186" s="94"/>
      <c r="G186" s="96"/>
      <c r="H186" s="96"/>
      <c r="I186" s="94"/>
      <c r="J186" s="97"/>
    </row>
    <row r="187" spans="3:10" s="35" customFormat="1" x14ac:dyDescent="0.25">
      <c r="C187" s="94"/>
      <c r="D187" s="94"/>
      <c r="E187" s="95"/>
      <c r="F187" s="94"/>
      <c r="G187" s="96"/>
      <c r="H187" s="96"/>
      <c r="I187" s="94"/>
      <c r="J187" s="97"/>
    </row>
    <row r="188" spans="3:10" s="35" customFormat="1" x14ac:dyDescent="0.25">
      <c r="C188" s="94"/>
      <c r="D188" s="94"/>
      <c r="E188" s="95"/>
      <c r="F188" s="94"/>
      <c r="G188" s="96"/>
      <c r="H188" s="96"/>
      <c r="I188" s="94"/>
      <c r="J188" s="97"/>
    </row>
    <row r="189" spans="3:10" s="35" customFormat="1" x14ac:dyDescent="0.25">
      <c r="C189" s="94"/>
      <c r="D189" s="94"/>
      <c r="E189" s="95"/>
      <c r="F189" s="94"/>
      <c r="G189" s="96"/>
      <c r="H189" s="96"/>
      <c r="I189" s="94"/>
      <c r="J189" s="97"/>
    </row>
    <row r="190" spans="3:10" s="35" customFormat="1" x14ac:dyDescent="0.25">
      <c r="C190" s="94"/>
      <c r="D190" s="94"/>
      <c r="E190" s="95"/>
      <c r="F190" s="94"/>
      <c r="G190" s="96"/>
      <c r="H190" s="96"/>
      <c r="I190" s="94"/>
      <c r="J190" s="97"/>
    </row>
    <row r="191" spans="3:10" s="35" customFormat="1" x14ac:dyDescent="0.25">
      <c r="C191" s="94"/>
      <c r="D191" s="94"/>
      <c r="E191" s="95"/>
      <c r="F191" s="94"/>
      <c r="G191" s="96"/>
      <c r="H191" s="96"/>
      <c r="I191" s="94"/>
      <c r="J191" s="97"/>
    </row>
    <row r="192" spans="3:10" s="35" customFormat="1" x14ac:dyDescent="0.25">
      <c r="C192" s="94"/>
      <c r="D192" s="94"/>
      <c r="E192" s="95"/>
      <c r="F192" s="94"/>
      <c r="G192" s="96"/>
      <c r="H192" s="96"/>
      <c r="I192" s="94"/>
      <c r="J192" s="97"/>
    </row>
    <row r="193" spans="3:10" s="35" customFormat="1" x14ac:dyDescent="0.25">
      <c r="C193" s="94"/>
      <c r="D193" s="94"/>
      <c r="E193" s="95"/>
      <c r="F193" s="94"/>
      <c r="G193" s="96"/>
      <c r="H193" s="96"/>
      <c r="I193" s="94"/>
      <c r="J193" s="97"/>
    </row>
    <row r="194" spans="3:10" s="35" customFormat="1" x14ac:dyDescent="0.25">
      <c r="C194" s="94"/>
      <c r="D194" s="94"/>
      <c r="E194" s="95"/>
      <c r="F194" s="94"/>
      <c r="G194" s="96"/>
      <c r="H194" s="96"/>
      <c r="I194" s="94"/>
      <c r="J194" s="97"/>
    </row>
    <row r="195" spans="3:10" s="35" customFormat="1" x14ac:dyDescent="0.25">
      <c r="C195" s="94"/>
      <c r="D195" s="94"/>
      <c r="E195" s="95"/>
      <c r="F195" s="94"/>
      <c r="G195" s="96"/>
      <c r="H195" s="96"/>
      <c r="I195" s="94"/>
      <c r="J195" s="97"/>
    </row>
    <row r="196" spans="3:10" s="35" customFormat="1" x14ac:dyDescent="0.25">
      <c r="C196" s="94"/>
      <c r="D196" s="94"/>
      <c r="E196" s="95"/>
      <c r="F196" s="94"/>
      <c r="G196" s="96"/>
      <c r="H196" s="96"/>
      <c r="I196" s="94"/>
      <c r="J196" s="97"/>
    </row>
    <row r="197" spans="3:10" s="35" customFormat="1" x14ac:dyDescent="0.25">
      <c r="C197" s="94"/>
      <c r="D197" s="94"/>
      <c r="E197" s="95"/>
      <c r="F197" s="94"/>
      <c r="G197" s="96"/>
      <c r="H197" s="96"/>
      <c r="I197" s="94"/>
      <c r="J197" s="97"/>
    </row>
    <row r="198" spans="3:10" s="35" customFormat="1" x14ac:dyDescent="0.25">
      <c r="C198" s="94"/>
      <c r="D198" s="94"/>
      <c r="E198" s="95"/>
      <c r="F198" s="94"/>
      <c r="G198" s="96"/>
      <c r="H198" s="96"/>
      <c r="I198" s="94"/>
      <c r="J198" s="97"/>
    </row>
    <row r="199" spans="3:10" s="35" customFormat="1" x14ac:dyDescent="0.25">
      <c r="C199" s="94"/>
      <c r="D199" s="94"/>
      <c r="E199" s="95"/>
      <c r="F199" s="94"/>
      <c r="G199" s="96"/>
      <c r="H199" s="96"/>
      <c r="I199" s="94"/>
      <c r="J199" s="97"/>
    </row>
    <row r="200" spans="3:10" s="35" customFormat="1" x14ac:dyDescent="0.25">
      <c r="C200" s="94"/>
      <c r="D200" s="94"/>
      <c r="E200" s="95"/>
      <c r="F200" s="94"/>
      <c r="G200" s="96"/>
      <c r="H200" s="96"/>
      <c r="I200" s="94"/>
      <c r="J200" s="97"/>
    </row>
    <row r="201" spans="3:10" s="35" customFormat="1" x14ac:dyDescent="0.25">
      <c r="C201" s="94"/>
      <c r="D201" s="94"/>
      <c r="E201" s="95"/>
      <c r="F201" s="94"/>
      <c r="G201" s="96"/>
      <c r="H201" s="96"/>
      <c r="I201" s="94"/>
      <c r="J201" s="97"/>
    </row>
    <row r="202" spans="3:10" s="35" customFormat="1" x14ac:dyDescent="0.25">
      <c r="C202" s="94"/>
      <c r="D202" s="94"/>
      <c r="E202" s="95"/>
      <c r="F202" s="94"/>
      <c r="G202" s="96"/>
      <c r="H202" s="96"/>
      <c r="I202" s="94"/>
      <c r="J202" s="97"/>
    </row>
    <row r="203" spans="3:10" s="35" customFormat="1" x14ac:dyDescent="0.25">
      <c r="C203" s="94"/>
      <c r="D203" s="94"/>
      <c r="E203" s="95"/>
      <c r="F203" s="94"/>
      <c r="G203" s="96"/>
      <c r="H203" s="96"/>
      <c r="I203" s="94"/>
      <c r="J203" s="97"/>
    </row>
    <row r="204" spans="3:10" s="35" customFormat="1" x14ac:dyDescent="0.25">
      <c r="C204" s="94"/>
      <c r="D204" s="94"/>
      <c r="E204" s="95"/>
      <c r="F204" s="94"/>
      <c r="G204" s="96"/>
      <c r="H204" s="96"/>
      <c r="I204" s="94"/>
      <c r="J204" s="97"/>
    </row>
    <row r="205" spans="3:10" s="35" customFormat="1" x14ac:dyDescent="0.25">
      <c r="C205" s="94"/>
      <c r="D205" s="94"/>
      <c r="E205" s="95"/>
      <c r="F205" s="94"/>
      <c r="G205" s="96"/>
      <c r="H205" s="96"/>
      <c r="I205" s="94"/>
      <c r="J205" s="97"/>
    </row>
    <row r="206" spans="3:10" s="35" customFormat="1" x14ac:dyDescent="0.25">
      <c r="C206" s="94"/>
      <c r="D206" s="94"/>
      <c r="E206" s="95"/>
      <c r="F206" s="94"/>
      <c r="G206" s="96"/>
      <c r="H206" s="96"/>
      <c r="I206" s="94"/>
      <c r="J206" s="97"/>
    </row>
    <row r="207" spans="3:10" s="35" customFormat="1" x14ac:dyDescent="0.25">
      <c r="C207" s="94"/>
      <c r="D207" s="94"/>
      <c r="E207" s="95"/>
      <c r="F207" s="94"/>
      <c r="G207" s="96"/>
      <c r="H207" s="96"/>
      <c r="I207" s="94"/>
      <c r="J207" s="97"/>
    </row>
    <row r="208" spans="3:10" s="35" customFormat="1" x14ac:dyDescent="0.25">
      <c r="C208" s="94"/>
      <c r="D208" s="94"/>
      <c r="E208" s="95"/>
      <c r="F208" s="94"/>
      <c r="G208" s="96"/>
      <c r="H208" s="96"/>
      <c r="I208" s="94"/>
      <c r="J208" s="97"/>
    </row>
    <row r="209" spans="3:10" s="35" customFormat="1" x14ac:dyDescent="0.25">
      <c r="C209" s="94"/>
      <c r="D209" s="94"/>
      <c r="E209" s="95"/>
      <c r="F209" s="94"/>
      <c r="G209" s="96"/>
      <c r="H209" s="96"/>
      <c r="I209" s="94"/>
      <c r="J209" s="97"/>
    </row>
    <row r="210" spans="3:10" s="35" customFormat="1" x14ac:dyDescent="0.25">
      <c r="C210" s="94"/>
      <c r="D210" s="94"/>
      <c r="E210" s="95"/>
      <c r="F210" s="94"/>
      <c r="G210" s="96"/>
      <c r="H210" s="96"/>
      <c r="I210" s="94"/>
      <c r="J210" s="97"/>
    </row>
    <row r="211" spans="3:10" s="35" customFormat="1" x14ac:dyDescent="0.25">
      <c r="C211" s="94"/>
      <c r="D211" s="94"/>
      <c r="E211" s="95"/>
      <c r="F211" s="94"/>
      <c r="G211" s="96"/>
      <c r="H211" s="96"/>
      <c r="I211" s="94"/>
      <c r="J211" s="97"/>
    </row>
    <row r="212" spans="3:10" s="35" customFormat="1" x14ac:dyDescent="0.25">
      <c r="C212" s="94"/>
      <c r="D212" s="94"/>
      <c r="E212" s="95"/>
      <c r="F212" s="94"/>
      <c r="G212" s="96"/>
      <c r="H212" s="96"/>
      <c r="I212" s="94"/>
      <c r="J212" s="97"/>
    </row>
    <row r="213" spans="3:10" s="35" customFormat="1" x14ac:dyDescent="0.25">
      <c r="C213" s="94"/>
      <c r="D213" s="94"/>
      <c r="E213" s="95"/>
      <c r="F213" s="94"/>
      <c r="G213" s="96"/>
      <c r="H213" s="96"/>
      <c r="I213" s="94"/>
      <c r="J213" s="97"/>
    </row>
    <row r="214" spans="3:10" s="35" customFormat="1" x14ac:dyDescent="0.25">
      <c r="C214" s="94"/>
      <c r="D214" s="94"/>
      <c r="E214" s="95"/>
      <c r="F214" s="94"/>
      <c r="G214" s="96"/>
      <c r="H214" s="96"/>
      <c r="I214" s="94"/>
      <c r="J214" s="97"/>
    </row>
    <row r="215" spans="3:10" s="35" customFormat="1" x14ac:dyDescent="0.25">
      <c r="C215" s="94"/>
      <c r="D215" s="94"/>
      <c r="E215" s="95"/>
      <c r="F215" s="94"/>
      <c r="G215" s="96"/>
      <c r="H215" s="96"/>
      <c r="I215" s="94"/>
      <c r="J215" s="97"/>
    </row>
    <row r="216" spans="3:10" s="35" customFormat="1" x14ac:dyDescent="0.25">
      <c r="C216" s="94"/>
      <c r="D216" s="94"/>
      <c r="E216" s="95"/>
      <c r="F216" s="94"/>
      <c r="G216" s="96"/>
      <c r="H216" s="96"/>
      <c r="I216" s="94"/>
      <c r="J216" s="97"/>
    </row>
    <row r="217" spans="3:10" s="35" customFormat="1" x14ac:dyDescent="0.25">
      <c r="C217" s="94"/>
      <c r="D217" s="94"/>
      <c r="E217" s="95"/>
      <c r="F217" s="94"/>
      <c r="G217" s="96"/>
      <c r="H217" s="96"/>
      <c r="I217" s="94"/>
      <c r="J217" s="97"/>
    </row>
    <row r="218" spans="3:10" s="35" customFormat="1" x14ac:dyDescent="0.25">
      <c r="C218" s="94"/>
      <c r="D218" s="94"/>
      <c r="E218" s="95"/>
      <c r="F218" s="94"/>
      <c r="G218" s="96"/>
      <c r="H218" s="96"/>
      <c r="I218" s="94"/>
      <c r="J218" s="97"/>
    </row>
    <row r="219" spans="3:10" s="35" customFormat="1" x14ac:dyDescent="0.25">
      <c r="C219" s="94"/>
      <c r="D219" s="94"/>
      <c r="E219" s="95"/>
      <c r="F219" s="94"/>
      <c r="G219" s="96"/>
      <c r="H219" s="96"/>
      <c r="I219" s="94"/>
      <c r="J219" s="97"/>
    </row>
    <row r="220" spans="3:10" s="35" customFormat="1" x14ac:dyDescent="0.25">
      <c r="C220" s="94"/>
      <c r="D220" s="94"/>
      <c r="E220" s="95"/>
      <c r="F220" s="94"/>
      <c r="G220" s="96"/>
      <c r="H220" s="96"/>
      <c r="I220" s="94"/>
      <c r="J220" s="97"/>
    </row>
    <row r="221" spans="3:10" s="35" customFormat="1" x14ac:dyDescent="0.25">
      <c r="C221" s="94"/>
      <c r="D221" s="94"/>
      <c r="E221" s="95"/>
      <c r="F221" s="94"/>
      <c r="G221" s="96"/>
      <c r="H221" s="96"/>
      <c r="I221" s="94"/>
      <c r="J221" s="97"/>
    </row>
    <row r="222" spans="3:10" s="35" customFormat="1" x14ac:dyDescent="0.25">
      <c r="C222" s="94"/>
      <c r="D222" s="94"/>
      <c r="E222" s="95"/>
      <c r="F222" s="94"/>
      <c r="G222" s="96"/>
      <c r="H222" s="96"/>
      <c r="I222" s="94"/>
      <c r="J222" s="97"/>
    </row>
    <row r="223" spans="3:10" s="35" customFormat="1" x14ac:dyDescent="0.25">
      <c r="C223" s="94"/>
      <c r="D223" s="94"/>
      <c r="E223" s="95"/>
      <c r="F223" s="94"/>
      <c r="G223" s="96"/>
      <c r="H223" s="96"/>
      <c r="I223" s="94"/>
      <c r="J223" s="97"/>
    </row>
    <row r="224" spans="3:10" s="35" customFormat="1" x14ac:dyDescent="0.25">
      <c r="C224" s="94"/>
      <c r="D224" s="94"/>
      <c r="E224" s="95"/>
      <c r="F224" s="94"/>
      <c r="G224" s="96"/>
      <c r="H224" s="96"/>
      <c r="I224" s="94"/>
      <c r="J224" s="97"/>
    </row>
    <row r="225" spans="3:10" s="35" customFormat="1" x14ac:dyDescent="0.25">
      <c r="C225" s="94"/>
      <c r="D225" s="94"/>
      <c r="E225" s="95"/>
      <c r="F225" s="94"/>
      <c r="G225" s="96"/>
      <c r="H225" s="96"/>
      <c r="I225" s="94"/>
      <c r="J225" s="97"/>
    </row>
    <row r="226" spans="3:10" x14ac:dyDescent="0.25">
      <c r="C226" s="98"/>
      <c r="D226" s="98"/>
      <c r="E226" s="99"/>
      <c r="F226" s="98"/>
      <c r="G226" s="100"/>
      <c r="H226" s="100"/>
      <c r="I226" s="98"/>
      <c r="J226" s="101"/>
    </row>
    <row r="227" spans="3:10" x14ac:dyDescent="0.25">
      <c r="C227" s="98"/>
      <c r="D227" s="98"/>
      <c r="E227" s="99"/>
      <c r="F227" s="98"/>
      <c r="G227" s="100"/>
      <c r="H227" s="100"/>
      <c r="I227" s="98"/>
      <c r="J227" s="101"/>
    </row>
    <row r="228" spans="3:10" x14ac:dyDescent="0.25">
      <c r="C228" s="98"/>
      <c r="D228" s="98"/>
      <c r="E228" s="99"/>
      <c r="F228" s="98"/>
      <c r="G228" s="100"/>
      <c r="H228" s="100"/>
      <c r="I228" s="98"/>
      <c r="J228" s="101"/>
    </row>
    <row r="229" spans="3:10" x14ac:dyDescent="0.25">
      <c r="C229" s="98"/>
      <c r="D229" s="98"/>
      <c r="E229" s="99"/>
      <c r="F229" s="98"/>
      <c r="G229" s="100"/>
      <c r="H229" s="100"/>
      <c r="I229" s="98"/>
      <c r="J229" s="101"/>
    </row>
    <row r="230" spans="3:10" x14ac:dyDescent="0.25">
      <c r="C230" s="98"/>
      <c r="D230" s="98"/>
      <c r="E230" s="99"/>
      <c r="F230" s="98"/>
      <c r="G230" s="100"/>
      <c r="H230" s="100"/>
      <c r="I230" s="98"/>
      <c r="J230" s="101"/>
    </row>
    <row r="231" spans="3:10" x14ac:dyDescent="0.25">
      <c r="C231" s="98"/>
      <c r="D231" s="98"/>
      <c r="E231" s="99"/>
      <c r="F231" s="98"/>
      <c r="G231" s="100"/>
      <c r="H231" s="100"/>
      <c r="I231" s="98"/>
      <c r="J231" s="101"/>
    </row>
    <row r="232" spans="3:10" x14ac:dyDescent="0.25">
      <c r="C232" s="98"/>
      <c r="D232" s="98"/>
      <c r="E232" s="99"/>
      <c r="F232" s="98"/>
      <c r="G232" s="100"/>
      <c r="H232" s="100"/>
      <c r="I232" s="98"/>
      <c r="J232" s="101"/>
    </row>
    <row r="233" spans="3:10" x14ac:dyDescent="0.25">
      <c r="C233" s="98"/>
      <c r="D233" s="98"/>
      <c r="E233" s="99"/>
      <c r="F233" s="98"/>
      <c r="G233" s="100"/>
      <c r="H233" s="100"/>
      <c r="I233" s="98"/>
      <c r="J233" s="101"/>
    </row>
    <row r="234" spans="3:10" x14ac:dyDescent="0.25">
      <c r="C234" s="98"/>
      <c r="D234" s="98"/>
      <c r="E234" s="99"/>
      <c r="F234" s="98"/>
      <c r="G234" s="100"/>
      <c r="H234" s="100"/>
      <c r="I234" s="98"/>
      <c r="J234" s="101"/>
    </row>
    <row r="235" spans="3:10" x14ac:dyDescent="0.25">
      <c r="C235" s="98"/>
      <c r="D235" s="98"/>
      <c r="E235" s="99"/>
      <c r="F235" s="98"/>
      <c r="G235" s="100"/>
      <c r="H235" s="100"/>
      <c r="I235" s="98"/>
      <c r="J235" s="101"/>
    </row>
    <row r="236" spans="3:10" x14ac:dyDescent="0.25">
      <c r="C236" s="98"/>
      <c r="D236" s="98"/>
      <c r="E236" s="99"/>
      <c r="F236" s="98"/>
      <c r="G236" s="100"/>
      <c r="H236" s="100"/>
      <c r="I236" s="98"/>
      <c r="J236" s="101"/>
    </row>
    <row r="237" spans="3:10" x14ac:dyDescent="0.25">
      <c r="C237" s="98"/>
      <c r="D237" s="98"/>
      <c r="E237" s="99"/>
      <c r="F237" s="98"/>
      <c r="G237" s="100"/>
      <c r="H237" s="100"/>
      <c r="I237" s="98"/>
      <c r="J237" s="101"/>
    </row>
    <row r="238" spans="3:10" x14ac:dyDescent="0.25">
      <c r="C238" s="98"/>
      <c r="D238" s="98"/>
      <c r="E238" s="99"/>
      <c r="F238" s="98"/>
      <c r="G238" s="100"/>
      <c r="H238" s="100"/>
      <c r="I238" s="98"/>
      <c r="J238" s="101"/>
    </row>
    <row r="239" spans="3:10" x14ac:dyDescent="0.25">
      <c r="C239" s="98"/>
      <c r="D239" s="98"/>
      <c r="E239" s="99"/>
      <c r="F239" s="98"/>
      <c r="G239" s="100"/>
      <c r="H239" s="100"/>
      <c r="I239" s="98"/>
      <c r="J239" s="101"/>
    </row>
    <row r="240" spans="3:10" x14ac:dyDescent="0.25">
      <c r="C240" s="98"/>
      <c r="D240" s="98"/>
      <c r="E240" s="99"/>
      <c r="F240" s="98"/>
      <c r="G240" s="100"/>
      <c r="H240" s="100"/>
      <c r="I240" s="98"/>
      <c r="J240" s="101"/>
    </row>
  </sheetData>
  <mergeCells count="4">
    <mergeCell ref="F2:J2"/>
    <mergeCell ref="F3:J3"/>
    <mergeCell ref="B5:I5"/>
    <mergeCell ref="C7:F7"/>
  </mergeCells>
  <conditionalFormatting sqref="B145:B152 B103:B113 B55:B58 B30:B43 B45:B47 B50:B53 B8:B28 B154:B162 B115:B143 B60:B101">
    <cfRule type="expression" dxfId="4" priority="1" stopIfTrue="1">
      <formula>$D8=""</formula>
    </cfRule>
    <cfRule type="expression" dxfId="3" priority="2" stopIfTrue="1">
      <formula>#REF!&lt;&gt;""</formula>
    </cfRule>
  </conditionalFormatting>
  <conditionalFormatting sqref="G7:I7 C7">
    <cfRule type="expression" dxfId="2" priority="3" stopIfTrue="1">
      <formula>#REF!=""</formula>
    </cfRule>
    <cfRule type="expression" dxfId="1" priority="4" stopIfTrue="1">
      <formula>#REF!&lt;&gt;""</formula>
    </cfRule>
    <cfRule type="expression" dxfId="0" priority="5" stopIfTrue="1">
      <formula>AND(#REF!="",#REF!&lt;&gt;"")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"/>
  <sheetViews>
    <sheetView workbookViewId="0">
      <selection activeCell="C4" sqref="C4"/>
    </sheetView>
  </sheetViews>
  <sheetFormatPr defaultRowHeight="12.75" x14ac:dyDescent="0.2"/>
  <cols>
    <col min="1" max="1" width="41.85546875" customWidth="1"/>
    <col min="2" max="2" width="23.140625" customWidth="1"/>
    <col min="3" max="3" width="28.5703125" customWidth="1"/>
  </cols>
  <sheetData>
    <row r="1" spans="1:3" ht="15.75" x14ac:dyDescent="0.2">
      <c r="A1" s="102" t="s">
        <v>235</v>
      </c>
    </row>
    <row r="2" spans="1:3" ht="16.5" thickBot="1" x14ac:dyDescent="0.25">
      <c r="A2" s="102"/>
    </row>
    <row r="3" spans="1:3" ht="111" thickBot="1" x14ac:dyDescent="0.25">
      <c r="A3" s="103" t="s">
        <v>230</v>
      </c>
      <c r="B3" s="104" t="s">
        <v>231</v>
      </c>
      <c r="C3" s="104" t="s">
        <v>232</v>
      </c>
    </row>
    <row r="4" spans="1:3" ht="23.25" customHeight="1" thickBot="1" x14ac:dyDescent="0.25">
      <c r="A4" s="105" t="s">
        <v>233</v>
      </c>
      <c r="B4" s="106">
        <v>6</v>
      </c>
      <c r="C4" s="106">
        <v>839.5</v>
      </c>
    </row>
    <row r="5" spans="1:3" ht="20.25" customHeight="1" thickBot="1" x14ac:dyDescent="0.25">
      <c r="A5" s="107" t="s">
        <v>234</v>
      </c>
      <c r="B5" s="106">
        <v>6</v>
      </c>
      <c r="C5" s="106">
        <v>839.5</v>
      </c>
    </row>
    <row r="6" spans="1:3" ht="15.75" x14ac:dyDescent="0.2">
      <c r="A6" s="108"/>
    </row>
  </sheetData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5"/>
  <sheetViews>
    <sheetView tabSelected="1" zoomScale="80" zoomScaleNormal="80" zoomScaleSheetLayoutView="85" zoomScalePageLayoutView="85" workbookViewId="0">
      <selection activeCell="A43" sqref="A43"/>
    </sheetView>
  </sheetViews>
  <sheetFormatPr defaultRowHeight="15.75" x14ac:dyDescent="0.25"/>
  <cols>
    <col min="1" max="1" width="41.5703125" style="131" customWidth="1"/>
    <col min="2" max="2" width="27.42578125" style="111" customWidth="1"/>
    <col min="3" max="3" width="18.5703125" style="111" customWidth="1"/>
    <col min="4" max="4" width="3" style="111" customWidth="1"/>
    <col min="5" max="6" width="9.140625" style="111" hidden="1" customWidth="1"/>
    <col min="7" max="16384" width="9.140625" style="111"/>
  </cols>
  <sheetData>
    <row r="1" spans="1:6" ht="26.25" customHeight="1" x14ac:dyDescent="0.25">
      <c r="A1" s="109"/>
      <c r="B1" s="2" t="s">
        <v>381</v>
      </c>
      <c r="C1" s="2"/>
      <c r="D1" s="2"/>
      <c r="E1" s="2"/>
      <c r="F1" s="2"/>
    </row>
    <row r="2" spans="1:6" ht="84.75" customHeight="1" x14ac:dyDescent="0.25">
      <c r="A2" s="112"/>
      <c r="B2" s="84" t="s">
        <v>215</v>
      </c>
      <c r="C2" s="84"/>
      <c r="D2" s="84"/>
      <c r="E2" s="84"/>
      <c r="F2" s="84"/>
    </row>
    <row r="3" spans="1:6" ht="14.1" customHeight="1" x14ac:dyDescent="0.25">
      <c r="A3" s="113"/>
      <c r="B3" s="114"/>
      <c r="C3" s="110"/>
    </row>
    <row r="4" spans="1:6" ht="41.25" customHeight="1" x14ac:dyDescent="0.25">
      <c r="A4" s="115" t="s">
        <v>238</v>
      </c>
      <c r="B4" s="115"/>
      <c r="C4" s="115"/>
    </row>
    <row r="5" spans="1:6" ht="14.1" customHeight="1" x14ac:dyDescent="0.25">
      <c r="A5" s="113"/>
      <c r="B5" s="116"/>
      <c r="C5" s="110"/>
    </row>
    <row r="6" spans="1:6" ht="63.75" customHeight="1" x14ac:dyDescent="0.25">
      <c r="A6" s="117" t="s">
        <v>239</v>
      </c>
      <c r="B6" s="117" t="s">
        <v>240</v>
      </c>
      <c r="C6" s="118" t="s">
        <v>382</v>
      </c>
    </row>
    <row r="7" spans="1:6" ht="21.75" customHeight="1" x14ac:dyDescent="0.25">
      <c r="A7" s="119" t="s">
        <v>241</v>
      </c>
      <c r="B7" s="120" t="s">
        <v>242</v>
      </c>
      <c r="C7" s="121">
        <v>2179.4</v>
      </c>
    </row>
    <row r="8" spans="1:6" ht="22.5" customHeight="1" x14ac:dyDescent="0.25">
      <c r="A8" s="122" t="s">
        <v>243</v>
      </c>
      <c r="B8" s="123"/>
      <c r="C8" s="121"/>
    </row>
    <row r="9" spans="1:6" x14ac:dyDescent="0.25">
      <c r="A9" s="124" t="s">
        <v>244</v>
      </c>
      <c r="B9" s="125" t="s">
        <v>245</v>
      </c>
      <c r="C9" s="121"/>
    </row>
    <row r="10" spans="1:6" ht="179.25" customHeight="1" x14ac:dyDescent="0.25">
      <c r="A10" s="124" t="s">
        <v>246</v>
      </c>
      <c r="B10" s="125" t="s">
        <v>247</v>
      </c>
      <c r="C10" s="121">
        <v>61.2</v>
      </c>
    </row>
    <row r="11" spans="1:6" hidden="1" x14ac:dyDescent="0.25">
      <c r="A11" s="124" t="s">
        <v>248</v>
      </c>
      <c r="B11" s="125" t="s">
        <v>249</v>
      </c>
      <c r="C11" s="121">
        <f>[1]Доходы!AC20/1000</f>
        <v>64130.963920000002</v>
      </c>
    </row>
    <row r="12" spans="1:6" ht="126" hidden="1" x14ac:dyDescent="0.25">
      <c r="A12" s="124" t="s">
        <v>250</v>
      </c>
      <c r="B12" s="125" t="s">
        <v>251</v>
      </c>
      <c r="C12" s="121">
        <f>[1]Доходы!AC21/1000</f>
        <v>63815.530810000004</v>
      </c>
    </row>
    <row r="13" spans="1:6" ht="189" hidden="1" x14ac:dyDescent="0.25">
      <c r="A13" s="124" t="s">
        <v>252</v>
      </c>
      <c r="B13" s="125" t="s">
        <v>253</v>
      </c>
      <c r="C13" s="121">
        <f>[1]Доходы!AC22/1000</f>
        <v>104.12563</v>
      </c>
    </row>
    <row r="14" spans="1:6" ht="78.75" hidden="1" x14ac:dyDescent="0.25">
      <c r="A14" s="124" t="s">
        <v>254</v>
      </c>
      <c r="B14" s="125" t="s">
        <v>255</v>
      </c>
      <c r="C14" s="121">
        <f>[1]Доходы!AC23/1000</f>
        <v>217.42658</v>
      </c>
    </row>
    <row r="15" spans="1:6" ht="141.75" hidden="1" x14ac:dyDescent="0.25">
      <c r="A15" s="124" t="s">
        <v>256</v>
      </c>
      <c r="B15" s="125" t="s">
        <v>257</v>
      </c>
      <c r="C15" s="121">
        <f>[1]Доходы!AC24/1000</f>
        <v>5.4405000000000001</v>
      </c>
    </row>
    <row r="16" spans="1:6" ht="94.5" hidden="1" x14ac:dyDescent="0.25">
      <c r="A16" s="124" t="s">
        <v>258</v>
      </c>
      <c r="B16" s="125" t="s">
        <v>259</v>
      </c>
      <c r="C16" s="121">
        <f>[1]Доходы!AC25/1000</f>
        <v>-11.5596</v>
      </c>
    </row>
    <row r="17" spans="1:3" ht="47.25" hidden="1" x14ac:dyDescent="0.25">
      <c r="A17" s="124" t="s">
        <v>260</v>
      </c>
      <c r="B17" s="125" t="s">
        <v>261</v>
      </c>
      <c r="C17" s="121">
        <f>[1]Доходы!AC27/1000</f>
        <v>5714.9533700000002</v>
      </c>
    </row>
    <row r="18" spans="1:3" ht="126" hidden="1" x14ac:dyDescent="0.25">
      <c r="A18" s="124" t="s">
        <v>262</v>
      </c>
      <c r="B18" s="125" t="s">
        <v>263</v>
      </c>
      <c r="C18" s="121">
        <f>[1]Доходы!AC28/1000</f>
        <v>2601.3505</v>
      </c>
    </row>
    <row r="19" spans="1:3" ht="189" hidden="1" x14ac:dyDescent="0.25">
      <c r="A19" s="124" t="s">
        <v>264</v>
      </c>
      <c r="B19" s="125" t="s">
        <v>265</v>
      </c>
      <c r="C19" s="121">
        <f>[1]Доходы!AC29/1000</f>
        <v>2601.3505</v>
      </c>
    </row>
    <row r="20" spans="1:3" ht="157.5" hidden="1" x14ac:dyDescent="0.25">
      <c r="A20" s="124" t="s">
        <v>266</v>
      </c>
      <c r="B20" s="125" t="s">
        <v>267</v>
      </c>
      <c r="C20" s="121">
        <f>[1]Доходы!AC30/1000</f>
        <v>19.120609999999999</v>
      </c>
    </row>
    <row r="21" spans="1:3" ht="220.5" hidden="1" x14ac:dyDescent="0.25">
      <c r="A21" s="124" t="s">
        <v>268</v>
      </c>
      <c r="B21" s="125" t="s">
        <v>269</v>
      </c>
      <c r="C21" s="121">
        <f>[1]Доходы!AC31/1000</f>
        <v>19.120609999999999</v>
      </c>
    </row>
    <row r="22" spans="1:3" ht="126" hidden="1" x14ac:dyDescent="0.25">
      <c r="A22" s="124" t="s">
        <v>270</v>
      </c>
      <c r="B22" s="125" t="s">
        <v>271</v>
      </c>
      <c r="C22" s="121">
        <f>[1]Доходы!AC32/1000</f>
        <v>3475.4131400000001</v>
      </c>
    </row>
    <row r="23" spans="1:3" ht="189" hidden="1" x14ac:dyDescent="0.25">
      <c r="A23" s="124" t="s">
        <v>272</v>
      </c>
      <c r="B23" s="125" t="s">
        <v>273</v>
      </c>
      <c r="C23" s="121">
        <f>[1]Доходы!AC33/1000</f>
        <v>3475.4131400000001</v>
      </c>
    </row>
    <row r="24" spans="1:3" ht="126" hidden="1" x14ac:dyDescent="0.25">
      <c r="A24" s="124" t="s">
        <v>274</v>
      </c>
      <c r="B24" s="125" t="s">
        <v>275</v>
      </c>
      <c r="C24" s="121">
        <f>[1]Доходы!AC34/1000</f>
        <v>-380.93088</v>
      </c>
    </row>
    <row r="25" spans="1:3" ht="189" hidden="1" x14ac:dyDescent="0.25">
      <c r="A25" s="124" t="s">
        <v>276</v>
      </c>
      <c r="B25" s="125" t="s">
        <v>277</v>
      </c>
      <c r="C25" s="121">
        <f>[1]Доходы!AC35/1000</f>
        <v>-380.93088</v>
      </c>
    </row>
    <row r="26" spans="1:3" ht="94.5" x14ac:dyDescent="0.25">
      <c r="A26" s="124" t="s">
        <v>278</v>
      </c>
      <c r="B26" s="125" t="s">
        <v>279</v>
      </c>
      <c r="C26" s="121">
        <v>0</v>
      </c>
    </row>
    <row r="27" spans="1:3" ht="31.5" hidden="1" x14ac:dyDescent="0.25">
      <c r="A27" s="124" t="s">
        <v>280</v>
      </c>
      <c r="B27" s="125" t="s">
        <v>281</v>
      </c>
      <c r="C27" s="121">
        <f>[1]Доходы!AC37/1000</f>
        <v>5932.01379</v>
      </c>
    </row>
    <row r="28" spans="1:3" ht="31.5" hidden="1" x14ac:dyDescent="0.25">
      <c r="A28" s="124" t="s">
        <v>280</v>
      </c>
      <c r="B28" s="125" t="s">
        <v>282</v>
      </c>
      <c r="C28" s="121">
        <f>[1]Доходы!AC38/1000</f>
        <v>5929.0475299999998</v>
      </c>
    </row>
    <row r="29" spans="1:3" ht="63" hidden="1" x14ac:dyDescent="0.25">
      <c r="A29" s="124" t="s">
        <v>283</v>
      </c>
      <c r="B29" s="125" t="s">
        <v>284</v>
      </c>
      <c r="C29" s="121">
        <f>[1]Доходы!AC39/1000</f>
        <v>2.9662600000000001</v>
      </c>
    </row>
    <row r="30" spans="1:3" hidden="1" x14ac:dyDescent="0.25">
      <c r="A30" s="124" t="s">
        <v>285</v>
      </c>
      <c r="B30" s="125" t="s">
        <v>286</v>
      </c>
      <c r="C30" s="121">
        <f>[1]Доходы!AC40/1000</f>
        <v>1067.15824</v>
      </c>
    </row>
    <row r="31" spans="1:3" hidden="1" x14ac:dyDescent="0.25">
      <c r="A31" s="124" t="s">
        <v>285</v>
      </c>
      <c r="B31" s="125" t="s">
        <v>287</v>
      </c>
      <c r="C31" s="121">
        <f>[1]Доходы!AC41/1000</f>
        <v>1067.1581699999999</v>
      </c>
    </row>
    <row r="32" spans="1:3" ht="47.25" hidden="1" x14ac:dyDescent="0.25">
      <c r="A32" s="124" t="s">
        <v>288</v>
      </c>
      <c r="B32" s="125" t="s">
        <v>289</v>
      </c>
      <c r="C32" s="121">
        <f>[1]Доходы!AC42/1000</f>
        <v>7.0000000000000007E-5</v>
      </c>
    </row>
    <row r="33" spans="1:3" ht="47.25" hidden="1" x14ac:dyDescent="0.25">
      <c r="A33" s="124" t="s">
        <v>290</v>
      </c>
      <c r="B33" s="125" t="s">
        <v>291</v>
      </c>
      <c r="C33" s="121">
        <f>[1]Доходы!AC43/1000</f>
        <v>72.625399999999999</v>
      </c>
    </row>
    <row r="34" spans="1:3" ht="63" hidden="1" x14ac:dyDescent="0.25">
      <c r="A34" s="124" t="s">
        <v>292</v>
      </c>
      <c r="B34" s="125" t="s">
        <v>293</v>
      </c>
      <c r="C34" s="121">
        <f>[1]Доходы!AC44/1000</f>
        <v>72.625399999999999</v>
      </c>
    </row>
    <row r="35" spans="1:3" x14ac:dyDescent="0.25">
      <c r="A35" s="124" t="s">
        <v>294</v>
      </c>
      <c r="B35" s="125" t="s">
        <v>295</v>
      </c>
      <c r="C35" s="121">
        <v>4.3</v>
      </c>
    </row>
    <row r="36" spans="1:3" ht="47.25" hidden="1" x14ac:dyDescent="0.25">
      <c r="A36" s="124" t="s">
        <v>296</v>
      </c>
      <c r="B36" s="125" t="s">
        <v>297</v>
      </c>
      <c r="C36" s="121">
        <f>[1]Доходы!AC57/1000</f>
        <v>1388.5963200000001</v>
      </c>
    </row>
    <row r="37" spans="1:3" ht="78.75" hidden="1" x14ac:dyDescent="0.25">
      <c r="A37" s="124" t="s">
        <v>298</v>
      </c>
      <c r="B37" s="125" t="s">
        <v>299</v>
      </c>
      <c r="C37" s="121">
        <f>[1]Доходы!AC58/1000</f>
        <v>1388.5963200000001</v>
      </c>
    </row>
    <row r="38" spans="1:3" ht="63" hidden="1" x14ac:dyDescent="0.25">
      <c r="A38" s="124" t="s">
        <v>300</v>
      </c>
      <c r="B38" s="125" t="s">
        <v>301</v>
      </c>
      <c r="C38" s="121">
        <f>[1]Доходы!AC59/1000</f>
        <v>610.25</v>
      </c>
    </row>
    <row r="39" spans="1:3" ht="110.25" hidden="1" x14ac:dyDescent="0.25">
      <c r="A39" s="124" t="s">
        <v>302</v>
      </c>
      <c r="B39" s="125" t="s">
        <v>303</v>
      </c>
      <c r="C39" s="121">
        <f>[1]Доходы!AC60/1000</f>
        <v>4.25</v>
      </c>
    </row>
    <row r="40" spans="1:3" ht="126" hidden="1" x14ac:dyDescent="0.25">
      <c r="A40" s="124" t="s">
        <v>304</v>
      </c>
      <c r="B40" s="125" t="s">
        <v>305</v>
      </c>
      <c r="C40" s="121">
        <f>[1]Доходы!AC61/1000</f>
        <v>4.25</v>
      </c>
    </row>
    <row r="41" spans="1:3" ht="126" hidden="1" x14ac:dyDescent="0.25">
      <c r="A41" s="124" t="s">
        <v>306</v>
      </c>
      <c r="B41" s="125" t="s">
        <v>307</v>
      </c>
      <c r="C41" s="121">
        <f>[1]Доходы!AC62/1000</f>
        <v>606</v>
      </c>
    </row>
    <row r="42" spans="1:3" ht="315" hidden="1" x14ac:dyDescent="0.25">
      <c r="A42" s="124" t="s">
        <v>308</v>
      </c>
      <c r="B42" s="125" t="s">
        <v>309</v>
      </c>
      <c r="C42" s="121">
        <f>[1]Доходы!AC63/1000</f>
        <v>606</v>
      </c>
    </row>
    <row r="43" spans="1:3" ht="63" x14ac:dyDescent="0.25">
      <c r="A43" s="124" t="s">
        <v>310</v>
      </c>
      <c r="B43" s="125" t="s">
        <v>311</v>
      </c>
      <c r="C43" s="121">
        <v>337.3</v>
      </c>
    </row>
    <row r="44" spans="1:3" ht="47.25" hidden="1" x14ac:dyDescent="0.25">
      <c r="A44" s="124" t="s">
        <v>312</v>
      </c>
      <c r="B44" s="125" t="s">
        <v>313</v>
      </c>
      <c r="C44" s="121">
        <f>[1]Доходы!AC69/1000</f>
        <v>0.34842000000000001</v>
      </c>
    </row>
    <row r="45" spans="1:3" ht="63" hidden="1" x14ac:dyDescent="0.25">
      <c r="A45" s="124" t="s">
        <v>314</v>
      </c>
      <c r="B45" s="125" t="s">
        <v>315</v>
      </c>
      <c r="C45" s="121">
        <f>[1]Доходы!AC70/1000</f>
        <v>0.34842000000000001</v>
      </c>
    </row>
    <row r="46" spans="1:3" ht="141.75" hidden="1" x14ac:dyDescent="0.25">
      <c r="A46" s="124" t="s">
        <v>316</v>
      </c>
      <c r="B46" s="125" t="s">
        <v>317</v>
      </c>
      <c r="C46" s="121">
        <f>[1]Доходы!AC71/1000</f>
        <v>3120.8075699999999</v>
      </c>
    </row>
    <row r="47" spans="1:3" ht="110.25" hidden="1" x14ac:dyDescent="0.25">
      <c r="A47" s="124" t="s">
        <v>318</v>
      </c>
      <c r="B47" s="125" t="s">
        <v>319</v>
      </c>
      <c r="C47" s="121">
        <f>[1]Доходы!AC72/1000</f>
        <v>2936.9731400000001</v>
      </c>
    </row>
    <row r="48" spans="1:3" ht="157.5" hidden="1" x14ac:dyDescent="0.25">
      <c r="A48" s="124" t="s">
        <v>320</v>
      </c>
      <c r="B48" s="125" t="s">
        <v>321</v>
      </c>
      <c r="C48" s="121">
        <f>[1]Доходы!AC73/1000</f>
        <v>1478.0180600000001</v>
      </c>
    </row>
    <row r="49" spans="1:3" ht="141.75" hidden="1" x14ac:dyDescent="0.25">
      <c r="A49" s="124" t="s">
        <v>322</v>
      </c>
      <c r="B49" s="125" t="s">
        <v>323</v>
      </c>
      <c r="C49" s="121">
        <f>[1]Доходы!AC74/1000</f>
        <v>1458.9550800000002</v>
      </c>
    </row>
    <row r="50" spans="1:3" ht="126" hidden="1" x14ac:dyDescent="0.25">
      <c r="A50" s="124" t="s">
        <v>324</v>
      </c>
      <c r="B50" s="125" t="s">
        <v>325</v>
      </c>
      <c r="C50" s="121">
        <f>[1]Доходы!AC75/1000</f>
        <v>24.221679999999999</v>
      </c>
    </row>
    <row r="51" spans="1:3" ht="126" hidden="1" x14ac:dyDescent="0.25">
      <c r="A51" s="124" t="s">
        <v>326</v>
      </c>
      <c r="B51" s="125" t="s">
        <v>327</v>
      </c>
      <c r="C51" s="121">
        <f>[1]Доходы!AC76/1000</f>
        <v>24.221679999999999</v>
      </c>
    </row>
    <row r="52" spans="1:3" ht="141.75" hidden="1" x14ac:dyDescent="0.25">
      <c r="A52" s="124" t="s">
        <v>328</v>
      </c>
      <c r="B52" s="125" t="s">
        <v>329</v>
      </c>
      <c r="C52" s="121">
        <f>[1]Доходы!AC79/1000</f>
        <v>8.6377999999999986</v>
      </c>
    </row>
    <row r="53" spans="1:3" ht="110.25" hidden="1" x14ac:dyDescent="0.25">
      <c r="A53" s="124" t="s">
        <v>330</v>
      </c>
      <c r="B53" s="125" t="s">
        <v>331</v>
      </c>
      <c r="C53" s="121">
        <f>[1]Доходы!AC80/1000</f>
        <v>8.6377999999999986</v>
      </c>
    </row>
    <row r="54" spans="1:3" ht="63" hidden="1" x14ac:dyDescent="0.25">
      <c r="A54" s="124" t="s">
        <v>332</v>
      </c>
      <c r="B54" s="125" t="s">
        <v>333</v>
      </c>
      <c r="C54" s="121">
        <f>[1]Доходы!AC82/1000</f>
        <v>150.97495000000001</v>
      </c>
    </row>
    <row r="55" spans="1:3" ht="63" hidden="1" x14ac:dyDescent="0.25">
      <c r="A55" s="124" t="s">
        <v>334</v>
      </c>
      <c r="B55" s="125" t="s">
        <v>335</v>
      </c>
      <c r="C55" s="121">
        <f>[1]Доходы!AC83/1000</f>
        <v>150.97495000000001</v>
      </c>
    </row>
    <row r="56" spans="1:3" ht="47.25" hidden="1" x14ac:dyDescent="0.25">
      <c r="A56" s="124" t="s">
        <v>336</v>
      </c>
      <c r="B56" s="125" t="s">
        <v>337</v>
      </c>
      <c r="C56" s="121">
        <f>[1]Доходы!AC85/1000</f>
        <v>66.599999999999994</v>
      </c>
    </row>
    <row r="57" spans="1:3" ht="94.5" hidden="1" x14ac:dyDescent="0.25">
      <c r="A57" s="124" t="s">
        <v>338</v>
      </c>
      <c r="B57" s="125" t="s">
        <v>339</v>
      </c>
      <c r="C57" s="121">
        <f>[1]Доходы!AC86/1000</f>
        <v>66.599999999999994</v>
      </c>
    </row>
    <row r="58" spans="1:3" ht="94.5" hidden="1" x14ac:dyDescent="0.25">
      <c r="A58" s="124" t="s">
        <v>340</v>
      </c>
      <c r="B58" s="125" t="s">
        <v>341</v>
      </c>
      <c r="C58" s="121">
        <f>[1]Доходы!AC87/1000</f>
        <v>66.599999999999994</v>
      </c>
    </row>
    <row r="59" spans="1:3" ht="141.75" hidden="1" x14ac:dyDescent="0.25">
      <c r="A59" s="124" t="s">
        <v>342</v>
      </c>
      <c r="B59" s="125" t="s">
        <v>343</v>
      </c>
      <c r="C59" s="121">
        <f>[1]Доходы!AC88/1000</f>
        <v>9.9019999999999992</v>
      </c>
    </row>
    <row r="60" spans="1:3" ht="141.75" hidden="1" x14ac:dyDescent="0.25">
      <c r="A60" s="124" t="s">
        <v>344</v>
      </c>
      <c r="B60" s="125" t="s">
        <v>345</v>
      </c>
      <c r="C60" s="121">
        <f>[1]Доходы!AC89/1000</f>
        <v>9.9019999999999992</v>
      </c>
    </row>
    <row r="61" spans="1:3" ht="126" hidden="1" x14ac:dyDescent="0.25">
      <c r="A61" s="124" t="s">
        <v>346</v>
      </c>
      <c r="B61" s="125" t="s">
        <v>347</v>
      </c>
      <c r="C61" s="121">
        <f>[1]Доходы!AC90/1000</f>
        <v>9.9019999999999992</v>
      </c>
    </row>
    <row r="62" spans="1:3" ht="31.5" x14ac:dyDescent="0.25">
      <c r="A62" s="124" t="s">
        <v>348</v>
      </c>
      <c r="B62" s="125" t="s">
        <v>349</v>
      </c>
      <c r="C62" s="121">
        <v>132.1</v>
      </c>
    </row>
    <row r="63" spans="1:3" hidden="1" x14ac:dyDescent="0.25">
      <c r="A63" s="124"/>
      <c r="B63" s="125"/>
      <c r="C63" s="121"/>
    </row>
    <row r="64" spans="1:3" hidden="1" x14ac:dyDescent="0.25">
      <c r="A64" s="124"/>
      <c r="B64" s="125"/>
      <c r="C64" s="121"/>
    </row>
    <row r="65" spans="1:3" hidden="1" x14ac:dyDescent="0.25">
      <c r="A65" s="124"/>
      <c r="B65" s="125"/>
      <c r="C65" s="121"/>
    </row>
    <row r="66" spans="1:3" hidden="1" x14ac:dyDescent="0.25">
      <c r="A66" s="124"/>
      <c r="B66" s="125"/>
      <c r="C66" s="121"/>
    </row>
    <row r="67" spans="1:3" hidden="1" x14ac:dyDescent="0.25">
      <c r="A67" s="124"/>
      <c r="B67" s="125"/>
      <c r="C67" s="121"/>
    </row>
    <row r="68" spans="1:3" hidden="1" x14ac:dyDescent="0.25">
      <c r="A68" s="124"/>
      <c r="B68" s="125"/>
      <c r="C68" s="121"/>
    </row>
    <row r="69" spans="1:3" x14ac:dyDescent="0.25">
      <c r="A69" s="124" t="s">
        <v>350</v>
      </c>
      <c r="B69" s="125"/>
      <c r="C69" s="121"/>
    </row>
    <row r="70" spans="1:3" hidden="1" x14ac:dyDescent="0.25">
      <c r="A70" s="124"/>
      <c r="B70" s="125"/>
      <c r="C70" s="121"/>
    </row>
    <row r="71" spans="1:3" hidden="1" x14ac:dyDescent="0.25">
      <c r="A71" s="124"/>
      <c r="B71" s="125"/>
      <c r="C71" s="121"/>
    </row>
    <row r="72" spans="1:3" hidden="1" x14ac:dyDescent="0.25">
      <c r="A72" s="124"/>
      <c r="B72" s="125"/>
      <c r="C72" s="121"/>
    </row>
    <row r="73" spans="1:3" hidden="1" x14ac:dyDescent="0.25">
      <c r="A73" s="124"/>
      <c r="B73" s="125"/>
      <c r="C73" s="121"/>
    </row>
    <row r="74" spans="1:3" hidden="1" x14ac:dyDescent="0.25">
      <c r="A74" s="124"/>
      <c r="B74" s="125"/>
      <c r="C74" s="121"/>
    </row>
    <row r="75" spans="1:3" hidden="1" x14ac:dyDescent="0.25">
      <c r="A75" s="124"/>
      <c r="B75" s="125"/>
      <c r="C75" s="121"/>
    </row>
    <row r="76" spans="1:3" ht="78.75" x14ac:dyDescent="0.25">
      <c r="A76" s="124" t="s">
        <v>351</v>
      </c>
      <c r="B76" s="125" t="s">
        <v>352</v>
      </c>
      <c r="C76" s="121"/>
    </row>
    <row r="77" spans="1:3" ht="63" x14ac:dyDescent="0.25">
      <c r="A77" s="124" t="s">
        <v>353</v>
      </c>
      <c r="B77" s="125" t="s">
        <v>354</v>
      </c>
      <c r="C77" s="121">
        <v>36.4</v>
      </c>
    </row>
    <row r="78" spans="1:3" hidden="1" x14ac:dyDescent="0.25">
      <c r="A78" s="124"/>
      <c r="B78" s="125"/>
      <c r="C78" s="121"/>
    </row>
    <row r="79" spans="1:3" hidden="1" x14ac:dyDescent="0.25">
      <c r="A79" s="124"/>
      <c r="B79" s="125"/>
      <c r="C79" s="121"/>
    </row>
    <row r="80" spans="1:3" hidden="1" x14ac:dyDescent="0.25">
      <c r="A80" s="124"/>
      <c r="B80" s="125"/>
      <c r="C80" s="121"/>
    </row>
    <row r="81" spans="1:3" hidden="1" x14ac:dyDescent="0.25">
      <c r="A81" s="124"/>
      <c r="B81" s="125"/>
      <c r="C81" s="121"/>
    </row>
    <row r="82" spans="1:3" hidden="1" x14ac:dyDescent="0.25">
      <c r="A82" s="124"/>
      <c r="B82" s="125"/>
      <c r="C82" s="121"/>
    </row>
    <row r="83" spans="1:3" hidden="1" x14ac:dyDescent="0.25">
      <c r="A83" s="124"/>
      <c r="B83" s="125"/>
      <c r="C83" s="121"/>
    </row>
    <row r="84" spans="1:3" hidden="1" x14ac:dyDescent="0.25">
      <c r="A84" s="124"/>
      <c r="B84" s="125"/>
      <c r="C84" s="121"/>
    </row>
    <row r="85" spans="1:3" x14ac:dyDescent="0.25">
      <c r="A85" s="124" t="s">
        <v>355</v>
      </c>
      <c r="B85" s="125"/>
      <c r="C85" s="121"/>
    </row>
    <row r="86" spans="1:3" hidden="1" x14ac:dyDescent="0.25">
      <c r="A86" s="124"/>
      <c r="B86" s="125"/>
      <c r="C86" s="121"/>
    </row>
    <row r="87" spans="1:3" hidden="1" x14ac:dyDescent="0.25">
      <c r="A87" s="124"/>
      <c r="B87" s="125"/>
      <c r="C87" s="121"/>
    </row>
    <row r="88" spans="1:3" hidden="1" x14ac:dyDescent="0.25">
      <c r="A88" s="124"/>
      <c r="B88" s="125"/>
      <c r="C88" s="121"/>
    </row>
    <row r="89" spans="1:3" hidden="1" x14ac:dyDescent="0.25">
      <c r="A89" s="124"/>
      <c r="B89" s="125"/>
      <c r="C89" s="121"/>
    </row>
    <row r="90" spans="1:3" hidden="1" x14ac:dyDescent="0.25">
      <c r="A90" s="124"/>
      <c r="B90" s="125"/>
      <c r="C90" s="121"/>
    </row>
    <row r="91" spans="1:3" hidden="1" x14ac:dyDescent="0.25">
      <c r="A91" s="124"/>
      <c r="B91" s="125"/>
      <c r="C91" s="121"/>
    </row>
    <row r="92" spans="1:3" hidden="1" x14ac:dyDescent="0.25">
      <c r="A92" s="124"/>
      <c r="B92" s="125"/>
      <c r="C92" s="121"/>
    </row>
    <row r="93" spans="1:3" hidden="1" x14ac:dyDescent="0.25">
      <c r="A93" s="124"/>
      <c r="B93" s="125"/>
      <c r="C93" s="121"/>
    </row>
    <row r="94" spans="1:3" hidden="1" x14ac:dyDescent="0.25">
      <c r="A94" s="124"/>
      <c r="B94" s="125"/>
      <c r="C94" s="121"/>
    </row>
    <row r="95" spans="1:3" hidden="1" x14ac:dyDescent="0.25">
      <c r="A95" s="124"/>
      <c r="B95" s="125"/>
      <c r="C95" s="121"/>
    </row>
    <row r="96" spans="1:3" hidden="1" x14ac:dyDescent="0.25">
      <c r="A96" s="124"/>
      <c r="B96" s="125"/>
      <c r="C96" s="121"/>
    </row>
    <row r="97" spans="1:3" hidden="1" x14ac:dyDescent="0.25">
      <c r="A97" s="124"/>
      <c r="B97" s="125"/>
      <c r="C97" s="121"/>
    </row>
    <row r="98" spans="1:3" hidden="1" x14ac:dyDescent="0.25">
      <c r="A98" s="124"/>
      <c r="B98" s="125"/>
      <c r="C98" s="121"/>
    </row>
    <row r="99" spans="1:3" hidden="1" x14ac:dyDescent="0.25">
      <c r="A99" s="124"/>
      <c r="B99" s="125"/>
      <c r="C99" s="121"/>
    </row>
    <row r="100" spans="1:3" hidden="1" x14ac:dyDescent="0.25">
      <c r="A100" s="124"/>
      <c r="B100" s="125"/>
      <c r="C100" s="121"/>
    </row>
    <row r="101" spans="1:3" hidden="1" x14ac:dyDescent="0.25">
      <c r="A101" s="124"/>
      <c r="B101" s="125"/>
      <c r="C101" s="121"/>
    </row>
    <row r="102" spans="1:3" ht="126" x14ac:dyDescent="0.25">
      <c r="A102" s="124" t="s">
        <v>356</v>
      </c>
      <c r="B102" s="125" t="s">
        <v>357</v>
      </c>
      <c r="C102" s="121">
        <v>148.30000000000001</v>
      </c>
    </row>
    <row r="103" spans="1:3" hidden="1" x14ac:dyDescent="0.25">
      <c r="A103" s="124"/>
      <c r="B103" s="125"/>
      <c r="C103" s="121"/>
    </row>
    <row r="104" spans="1:3" hidden="1" x14ac:dyDescent="0.25">
      <c r="A104" s="124"/>
      <c r="B104" s="125"/>
      <c r="C104" s="121"/>
    </row>
    <row r="105" spans="1:3" hidden="1" x14ac:dyDescent="0.25">
      <c r="A105" s="124"/>
      <c r="B105" s="125"/>
      <c r="C105" s="121"/>
    </row>
    <row r="106" spans="1:3" hidden="1" x14ac:dyDescent="0.25">
      <c r="A106" s="124"/>
      <c r="B106" s="125"/>
      <c r="C106" s="121"/>
    </row>
    <row r="107" spans="1:3" ht="110.25" x14ac:dyDescent="0.25">
      <c r="A107" s="124" t="s">
        <v>358</v>
      </c>
      <c r="B107" s="125" t="s">
        <v>359</v>
      </c>
      <c r="C107" s="121">
        <v>762.9</v>
      </c>
    </row>
    <row r="108" spans="1:3" ht="110.25" x14ac:dyDescent="0.25">
      <c r="A108" s="124" t="s">
        <v>360</v>
      </c>
      <c r="B108" s="125" t="s">
        <v>361</v>
      </c>
      <c r="C108" s="121">
        <v>696.3</v>
      </c>
    </row>
    <row r="109" spans="1:3" x14ac:dyDescent="0.25">
      <c r="A109" s="124"/>
      <c r="B109" s="125"/>
      <c r="C109" s="121"/>
    </row>
    <row r="110" spans="1:3" hidden="1" x14ac:dyDescent="0.25">
      <c r="A110" s="124"/>
      <c r="B110" s="125"/>
      <c r="C110" s="121"/>
    </row>
    <row r="111" spans="1:3" hidden="1" x14ac:dyDescent="0.25">
      <c r="A111" s="124"/>
      <c r="B111" s="125"/>
      <c r="C111" s="121"/>
    </row>
    <row r="112" spans="1:3" ht="173.25" x14ac:dyDescent="0.25">
      <c r="A112" s="124" t="s">
        <v>362</v>
      </c>
      <c r="B112" s="125" t="s">
        <v>363</v>
      </c>
      <c r="C112" s="121">
        <v>0.5</v>
      </c>
    </row>
    <row r="113" spans="1:3" hidden="1" x14ac:dyDescent="0.25">
      <c r="A113" s="124"/>
      <c r="B113" s="125"/>
      <c r="C113" s="121"/>
    </row>
    <row r="114" spans="1:3" hidden="1" x14ac:dyDescent="0.25">
      <c r="A114" s="124"/>
      <c r="B114" s="125"/>
      <c r="C114" s="121"/>
    </row>
    <row r="115" spans="1:3" hidden="1" x14ac:dyDescent="0.25">
      <c r="A115" s="124"/>
      <c r="B115" s="125"/>
      <c r="C115" s="121"/>
    </row>
    <row r="116" spans="1:3" hidden="1" x14ac:dyDescent="0.25">
      <c r="A116" s="124"/>
      <c r="B116" s="125"/>
      <c r="C116" s="121"/>
    </row>
    <row r="117" spans="1:3" hidden="1" x14ac:dyDescent="0.25">
      <c r="A117" s="124"/>
      <c r="B117" s="125"/>
      <c r="C117" s="121"/>
    </row>
    <row r="118" spans="1:3" hidden="1" x14ac:dyDescent="0.25">
      <c r="A118" s="124"/>
      <c r="B118" s="125"/>
      <c r="C118" s="121"/>
    </row>
    <row r="119" spans="1:3" hidden="1" x14ac:dyDescent="0.25">
      <c r="A119" s="124"/>
      <c r="B119" s="125"/>
      <c r="C119" s="121"/>
    </row>
    <row r="120" spans="1:3" hidden="1" x14ac:dyDescent="0.25">
      <c r="A120" s="124"/>
      <c r="B120" s="125"/>
      <c r="C120" s="121"/>
    </row>
    <row r="121" spans="1:3" hidden="1" x14ac:dyDescent="0.25">
      <c r="A121" s="124"/>
      <c r="B121" s="125"/>
      <c r="C121" s="121"/>
    </row>
    <row r="122" spans="1:3" hidden="1" x14ac:dyDescent="0.25">
      <c r="A122" s="124"/>
      <c r="B122" s="125"/>
      <c r="C122" s="121"/>
    </row>
    <row r="123" spans="1:3" hidden="1" x14ac:dyDescent="0.25">
      <c r="A123" s="124"/>
      <c r="B123" s="125"/>
      <c r="C123" s="121"/>
    </row>
    <row r="124" spans="1:3" hidden="1" x14ac:dyDescent="0.25">
      <c r="A124" s="124"/>
      <c r="B124" s="125"/>
      <c r="C124" s="121"/>
    </row>
    <row r="125" spans="1:3" ht="110.25" hidden="1" x14ac:dyDescent="0.25">
      <c r="A125" s="124" t="s">
        <v>364</v>
      </c>
      <c r="B125" s="125" t="s">
        <v>365</v>
      </c>
      <c r="C125" s="121">
        <f>[1]Доходы!AC190/1000</f>
        <v>2286</v>
      </c>
    </row>
    <row r="126" spans="1:3" ht="110.25" hidden="1" x14ac:dyDescent="0.25">
      <c r="A126" s="124" t="s">
        <v>366</v>
      </c>
      <c r="B126" s="125" t="s">
        <v>367</v>
      </c>
      <c r="C126" s="121">
        <f>[1]Доходы!AC191/1000</f>
        <v>2286</v>
      </c>
    </row>
    <row r="127" spans="1:3" ht="47.25" hidden="1" x14ac:dyDescent="0.25">
      <c r="A127" s="124" t="s">
        <v>368</v>
      </c>
      <c r="B127" s="125" t="s">
        <v>369</v>
      </c>
      <c r="C127" s="121">
        <f>[1]Доходы!AC193/1000</f>
        <v>5000</v>
      </c>
    </row>
    <row r="128" spans="1:3" ht="63" hidden="1" x14ac:dyDescent="0.25">
      <c r="A128" s="124" t="s">
        <v>370</v>
      </c>
      <c r="B128" s="125" t="s">
        <v>371</v>
      </c>
      <c r="C128" s="121">
        <f>[1]Доходы!AC194/1000</f>
        <v>5000</v>
      </c>
    </row>
    <row r="129" spans="1:3" ht="31.5" hidden="1" x14ac:dyDescent="0.25">
      <c r="A129" s="124" t="s">
        <v>372</v>
      </c>
      <c r="B129" s="125" t="s">
        <v>373</v>
      </c>
      <c r="C129" s="121">
        <f>[1]Доходы!AC195/1000</f>
        <v>737</v>
      </c>
    </row>
    <row r="130" spans="1:3" ht="47.25" hidden="1" x14ac:dyDescent="0.25">
      <c r="A130" s="124" t="s">
        <v>374</v>
      </c>
      <c r="B130" s="125" t="s">
        <v>375</v>
      </c>
      <c r="C130" s="121">
        <f>[1]Доходы!AC196/1000</f>
        <v>737</v>
      </c>
    </row>
    <row r="131" spans="1:3" x14ac:dyDescent="0.25">
      <c r="A131" s="124" t="s">
        <v>376</v>
      </c>
      <c r="B131" s="125"/>
      <c r="C131" s="121">
        <v>2179.4</v>
      </c>
    </row>
    <row r="132" spans="1:3" ht="78.75" hidden="1" x14ac:dyDescent="0.25">
      <c r="A132" s="124" t="s">
        <v>377</v>
      </c>
      <c r="B132" s="125" t="s">
        <v>378</v>
      </c>
      <c r="C132" s="121">
        <f>[1]Доходы!AC202/1000</f>
        <v>-96</v>
      </c>
    </row>
    <row r="133" spans="1:3" ht="78.75" hidden="1" x14ac:dyDescent="0.25">
      <c r="A133" s="124" t="s">
        <v>379</v>
      </c>
      <c r="B133" s="125" t="s">
        <v>380</v>
      </c>
      <c r="C133" s="121">
        <f>[1]Доходы!AC203/1000</f>
        <v>-96</v>
      </c>
    </row>
    <row r="134" spans="1:3" hidden="1" x14ac:dyDescent="0.25">
      <c r="A134" s="126"/>
      <c r="B134" s="127"/>
      <c r="C134" s="128"/>
    </row>
    <row r="135" spans="1:3" hidden="1" x14ac:dyDescent="0.25">
      <c r="A135" s="126"/>
      <c r="B135" s="129"/>
      <c r="C135" s="130"/>
    </row>
  </sheetData>
  <mergeCells count="3">
    <mergeCell ref="A4:C4"/>
    <mergeCell ref="B1:F1"/>
    <mergeCell ref="B2:F2"/>
  </mergeCells>
  <pageMargins left="0.78749999999999998" right="0.3152778" top="0.59027779999999996" bottom="0.39374999999999999" header="0" footer="0"/>
  <pageSetup paperSize="9" scale="45" orientation="landscape" r:id="rId1"/>
  <headerFooter>
    <oddFooter>&amp;R&amp;D СТР. &amp;P</oddFooter>
    <evenFooter>&amp;R&amp;D СТР. &amp;P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2</vt:i4>
      </vt:variant>
    </vt:vector>
  </HeadingPairs>
  <TitlesOfParts>
    <vt:vector size="7" baseType="lpstr">
      <vt:lpstr>Прилож2 2020</vt:lpstr>
      <vt:lpstr>Лист2</vt:lpstr>
      <vt:lpstr>Лист3</vt:lpstr>
      <vt:lpstr>Лист4</vt:lpstr>
      <vt:lpstr>Доходы прил 1</vt:lpstr>
      <vt:lpstr>'Доходы прил 1'!Заголовки_для_печати</vt:lpstr>
      <vt:lpstr>'Прилож2 2020'!Область_печати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2020-07-21T10:38:04Z</dcterms:created>
  <dcterms:modified xsi:type="dcterms:W3CDTF">2020-07-21T11:20:55Z</dcterms:modified>
</cp:coreProperties>
</file>