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2020 год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E14" i="1"/>
  <c r="I10" i="1" l="1"/>
  <c r="I14" i="1"/>
  <c r="H14" i="1"/>
  <c r="D14" i="1"/>
  <c r="D13" i="1"/>
  <c r="C14" i="1"/>
  <c r="B14" i="1"/>
  <c r="S15" i="1"/>
  <c r="S16" i="1"/>
  <c r="R16" i="1"/>
  <c r="R14" i="1"/>
  <c r="Q16" i="1"/>
  <c r="Q14" i="1"/>
  <c r="O14" i="1"/>
  <c r="N14" i="1"/>
  <c r="M8" i="1"/>
  <c r="M9" i="1"/>
  <c r="M10" i="1"/>
  <c r="M11" i="1"/>
  <c r="M14" i="1"/>
  <c r="M7" i="1"/>
  <c r="K11" i="1"/>
  <c r="L11" i="1"/>
  <c r="L14" i="1" l="1"/>
  <c r="K14" i="1"/>
  <c r="G7" i="1" l="1"/>
  <c r="G8" i="1"/>
  <c r="G9" i="1"/>
  <c r="G10" i="1"/>
  <c r="G11" i="1"/>
  <c r="G12" i="1"/>
  <c r="G13" i="1"/>
  <c r="G14" i="1"/>
  <c r="S7" i="1"/>
  <c r="S8" i="1"/>
  <c r="S9" i="1"/>
  <c r="S10" i="1"/>
  <c r="S11" i="1"/>
  <c r="S12" i="1"/>
  <c r="S13" i="1"/>
  <c r="S14" i="1"/>
  <c r="S6" i="1"/>
  <c r="P8" i="1"/>
  <c r="P9" i="1"/>
  <c r="P10" i="1"/>
  <c r="P11" i="1"/>
  <c r="P12" i="1"/>
  <c r="P13" i="1"/>
  <c r="P14" i="1"/>
  <c r="P7" i="1"/>
  <c r="J7" i="1"/>
  <c r="J8" i="1"/>
  <c r="J9" i="1"/>
  <c r="J10" i="1"/>
  <c r="J11" i="1"/>
  <c r="J14" i="1"/>
  <c r="J6" i="1"/>
  <c r="G6" i="1"/>
</calcChain>
</file>

<file path=xl/sharedStrings.xml><?xml version="1.0" encoding="utf-8"?>
<sst xmlns="http://schemas.openxmlformats.org/spreadsheetml/2006/main" count="37" uniqueCount="22">
  <si>
    <t>Наименование поселений</t>
  </si>
  <si>
    <t>Обьем реализации отгруженной продукции, тыс руб</t>
  </si>
  <si>
    <t>Обьем розничного товарооборота,  тыс руб</t>
  </si>
  <si>
    <t>Обьем закупок скота и птицы от сельхозтоваро-производителей, тонн</t>
  </si>
  <si>
    <t>Объем закупок молока от сельхозтоваропроизвод.,тонн</t>
  </si>
  <si>
    <t>Ввод жилья,      кв м</t>
  </si>
  <si>
    <t>Собственные доходы, тыс.рублей</t>
  </si>
  <si>
    <t>прогноз</t>
  </si>
  <si>
    <t>факт</t>
  </si>
  <si>
    <t>вып.,%</t>
  </si>
  <si>
    <t>Аловское</t>
  </si>
  <si>
    <t>Атяшевское</t>
  </si>
  <si>
    <t>Б.Манадышское</t>
  </si>
  <si>
    <t>Киржеманское</t>
  </si>
  <si>
    <t>Козловское</t>
  </si>
  <si>
    <t>Сабанчеевское</t>
  </si>
  <si>
    <t>Ш Майданское</t>
  </si>
  <si>
    <t>Атяшевское г.п.</t>
  </si>
  <si>
    <t>ИТОГО:</t>
  </si>
  <si>
    <t>р.бюджет</t>
  </si>
  <si>
    <t>Итоги выполнения прогноза социально-экономического развития  Атяшевского муниципального района  за 12 месяцев 2020 года.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</si>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</sst>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"/>
  <sheetViews>
    <sheetView tabSelected="1" view="pageBreakPreview" zoomScale="60" zoomScaleNormal="100" workbookViewId="0">
      <selection sqref="A1:S16"/>
    </sheetView>
  </sheetViews>
  <sheetFormatPr defaultRowHeight="14.5" x14ac:dyDescent="0.35"/>
  <cols>
    <col min="1" max="1" width="19.453125" customWidth="1"/>
    <col min="2" max="2" width="10.81640625" bestFit="1" customWidth="1"/>
    <col min="3" max="3" width="12.1796875" bestFit="1" customWidth="1"/>
    <col min="4" max="4" width="8.81640625" bestFit="1" customWidth="1"/>
    <col min="5" max="5" width="10.81640625" bestFit="1" customWidth="1"/>
    <col min="6" max="6" width="13.54296875" bestFit="1" customWidth="1"/>
    <col min="7" max="7" width="9.36328125" bestFit="1" customWidth="1"/>
    <col min="8" max="8" width="11.26953125" customWidth="1"/>
    <col min="9" max="9" width="8.90625" bestFit="1" customWidth="1"/>
    <col min="10" max="10" width="10.7265625" bestFit="1" customWidth="1"/>
    <col min="11" max="11" width="8.81640625" bestFit="1" customWidth="1"/>
    <col min="12" max="12" width="12.7265625" customWidth="1"/>
    <col min="13" max="13" width="9.81640625" customWidth="1"/>
    <col min="14" max="16" width="8.81640625" bestFit="1" customWidth="1"/>
    <col min="17" max="17" width="10.1796875" customWidth="1"/>
    <col min="18" max="18" width="10.6328125" customWidth="1"/>
    <col min="19" max="19" width="8.81640625" bestFit="1" customWidth="1"/>
  </cols>
  <sheetData>
    <row r="1" spans="1:19" ht="23" x14ac:dyDescent="0.5">
      <c r="A1" s="14" t="s">
        <v>20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</row>
    <row r="4" spans="1:19" ht="116" customHeight="1" x14ac:dyDescent="0.35">
      <c r="A4" s="8" t="s">
        <v>0</v>
      </c>
      <c r="B4" s="8" t="s">
        <v>1</v>
      </c>
      <c r="C4" s="8"/>
      <c r="D4" s="8"/>
      <c r="E4" s="8" t="s">
        <v>2</v>
      </c>
      <c r="F4" s="8"/>
      <c r="G4" s="8"/>
      <c r="H4" s="8" t="s">
        <v>3</v>
      </c>
      <c r="I4" s="8"/>
      <c r="J4" s="8"/>
      <c r="K4" s="8" t="s">
        <v>4</v>
      </c>
      <c r="L4" s="8"/>
      <c r="M4" s="8"/>
      <c r="N4" s="9" t="s">
        <v>5</v>
      </c>
      <c r="O4" s="9"/>
      <c r="P4" s="9"/>
      <c r="Q4" s="8" t="s">
        <v>6</v>
      </c>
      <c r="R4" s="8"/>
      <c r="S4" s="8"/>
    </row>
    <row r="5" spans="1:19" ht="15.5" x14ac:dyDescent="0.35">
      <c r="A5" s="8"/>
      <c r="B5" s="15" t="s">
        <v>7</v>
      </c>
      <c r="C5" s="15" t="s">
        <v>8</v>
      </c>
      <c r="D5" s="15" t="s">
        <v>9</v>
      </c>
      <c r="E5" s="13" t="s">
        <v>7</v>
      </c>
      <c r="F5" s="13" t="s">
        <v>8</v>
      </c>
      <c r="G5" s="13" t="s">
        <v>9</v>
      </c>
      <c r="H5" s="13" t="s">
        <v>7</v>
      </c>
      <c r="I5" s="13" t="s">
        <v>8</v>
      </c>
      <c r="J5" s="13" t="s">
        <v>9</v>
      </c>
      <c r="K5" s="13" t="s">
        <v>7</v>
      </c>
      <c r="L5" s="13" t="s">
        <v>8</v>
      </c>
      <c r="M5" s="13" t="s">
        <v>9</v>
      </c>
      <c r="N5" s="13" t="s">
        <v>7</v>
      </c>
      <c r="O5" s="13" t="s">
        <v>8</v>
      </c>
      <c r="P5" s="13" t="s">
        <v>9</v>
      </c>
      <c r="Q5" s="13" t="s">
        <v>7</v>
      </c>
      <c r="R5" s="13" t="s">
        <v>8</v>
      </c>
      <c r="S5" s="13" t="s">
        <v>9</v>
      </c>
    </row>
    <row r="6" spans="1:19" ht="18" x14ac:dyDescent="0.4">
      <c r="A6" s="1" t="s">
        <v>10</v>
      </c>
      <c r="B6" s="2"/>
      <c r="C6" s="2"/>
      <c r="D6" s="2"/>
      <c r="E6" s="10">
        <v>18836</v>
      </c>
      <c r="F6" s="6">
        <v>14340.2</v>
      </c>
      <c r="G6" s="7">
        <f>F6/E6*100</f>
        <v>76.131875132724574</v>
      </c>
      <c r="H6" s="6">
        <v>12</v>
      </c>
      <c r="I6" s="6">
        <v>5.9</v>
      </c>
      <c r="J6" s="7">
        <f>I6/H6*100</f>
        <v>49.166666666666671</v>
      </c>
      <c r="K6" s="2"/>
      <c r="L6" s="2"/>
      <c r="M6" s="2"/>
      <c r="N6" s="2">
        <v>180</v>
      </c>
      <c r="O6" s="2">
        <v>0</v>
      </c>
      <c r="P6" s="2">
        <v>0</v>
      </c>
      <c r="Q6" s="2">
        <v>886.2</v>
      </c>
      <c r="R6" s="2">
        <v>903</v>
      </c>
      <c r="S6" s="3">
        <f>R6/Q6*100</f>
        <v>101.89573459715639</v>
      </c>
    </row>
    <row r="7" spans="1:19" ht="18" x14ac:dyDescent="0.4">
      <c r="A7" s="1" t="s">
        <v>11</v>
      </c>
      <c r="B7" s="2"/>
      <c r="C7" s="2"/>
      <c r="D7" s="2"/>
      <c r="E7" s="10">
        <v>75972</v>
      </c>
      <c r="F7" s="6">
        <v>63289.7</v>
      </c>
      <c r="G7" s="7">
        <f t="shared" ref="G7:G14" si="0">F7/E7*100</f>
        <v>83.306612962670457</v>
      </c>
      <c r="H7" s="6">
        <v>95</v>
      </c>
      <c r="I7" s="6">
        <v>121.5</v>
      </c>
      <c r="J7" s="7">
        <f t="shared" ref="J7:J14" si="1">I7/H7*100</f>
        <v>127.89473684210526</v>
      </c>
      <c r="K7" s="2">
        <v>6573</v>
      </c>
      <c r="L7" s="2">
        <v>7266.4</v>
      </c>
      <c r="M7" s="3">
        <f>L7/K7*100</f>
        <v>110.54921649170851</v>
      </c>
      <c r="N7" s="2">
        <v>1440</v>
      </c>
      <c r="O7" s="2">
        <v>1700</v>
      </c>
      <c r="P7" s="3">
        <f>O7/N7*100</f>
        <v>118.05555555555556</v>
      </c>
      <c r="Q7" s="2">
        <v>2861.5</v>
      </c>
      <c r="R7" s="2">
        <v>3872.2</v>
      </c>
      <c r="S7" s="3">
        <f t="shared" ref="S7:S16" si="2">R7/Q7*100</f>
        <v>135.32063603005415</v>
      </c>
    </row>
    <row r="8" spans="1:19" ht="18" x14ac:dyDescent="0.4">
      <c r="A8" s="1" t="s">
        <v>12</v>
      </c>
      <c r="B8" s="2"/>
      <c r="C8" s="2"/>
      <c r="D8" s="2"/>
      <c r="E8" s="10">
        <v>30269</v>
      </c>
      <c r="F8" s="6">
        <v>19201.599999999999</v>
      </c>
      <c r="G8" s="7">
        <f t="shared" si="0"/>
        <v>63.436519211074028</v>
      </c>
      <c r="H8" s="6">
        <v>59</v>
      </c>
      <c r="I8" s="6">
        <v>94.6</v>
      </c>
      <c r="J8" s="7">
        <f t="shared" si="1"/>
        <v>160.33898305084745</v>
      </c>
      <c r="K8" s="2">
        <v>2459</v>
      </c>
      <c r="L8" s="2">
        <v>2155.6</v>
      </c>
      <c r="M8" s="3">
        <f t="shared" ref="M8:M14" si="3">L8/K8*100</f>
        <v>87.661651077673852</v>
      </c>
      <c r="N8" s="2">
        <v>800</v>
      </c>
      <c r="O8" s="2">
        <v>379</v>
      </c>
      <c r="P8" s="3">
        <f t="shared" ref="P8:P14" si="4">O8/N8*100</f>
        <v>47.375</v>
      </c>
      <c r="Q8" s="2">
        <v>1532.2</v>
      </c>
      <c r="R8" s="2">
        <v>3458.6</v>
      </c>
      <c r="S8" s="3">
        <f t="shared" si="2"/>
        <v>225.72771178697298</v>
      </c>
    </row>
    <row r="9" spans="1:19" ht="18" x14ac:dyDescent="0.4">
      <c r="A9" s="1" t="s">
        <v>13</v>
      </c>
      <c r="B9" s="2"/>
      <c r="C9" s="2"/>
      <c r="D9" s="2"/>
      <c r="E9" s="10">
        <v>47441</v>
      </c>
      <c r="F9" s="6">
        <v>43429.5</v>
      </c>
      <c r="G9" s="7">
        <f t="shared" si="0"/>
        <v>91.544233890516651</v>
      </c>
      <c r="H9" s="6">
        <v>6460</v>
      </c>
      <c r="I9" s="6">
        <v>6448</v>
      </c>
      <c r="J9" s="7">
        <f t="shared" si="1"/>
        <v>99.814241486068113</v>
      </c>
      <c r="K9" s="2">
        <v>2454</v>
      </c>
      <c r="L9" s="2">
        <v>2759.5</v>
      </c>
      <c r="M9" s="3">
        <f t="shared" si="3"/>
        <v>112.44906275468622</v>
      </c>
      <c r="N9" s="2">
        <v>310</v>
      </c>
      <c r="O9" s="2">
        <v>225</v>
      </c>
      <c r="P9" s="3">
        <f t="shared" si="4"/>
        <v>72.58064516129032</v>
      </c>
      <c r="Q9" s="2">
        <v>2260</v>
      </c>
      <c r="R9" s="2">
        <v>4129</v>
      </c>
      <c r="S9" s="3">
        <f t="shared" si="2"/>
        <v>182.69911504424778</v>
      </c>
    </row>
    <row r="10" spans="1:19" ht="18" x14ac:dyDescent="0.4">
      <c r="A10" s="1" t="s">
        <v>14</v>
      </c>
      <c r="B10" s="2"/>
      <c r="C10" s="2"/>
      <c r="D10" s="2"/>
      <c r="E10" s="10">
        <v>102474</v>
      </c>
      <c r="F10" s="6">
        <v>58780.4</v>
      </c>
      <c r="G10" s="7">
        <f t="shared" si="0"/>
        <v>57.361281886136972</v>
      </c>
      <c r="H10" s="6">
        <v>77</v>
      </c>
      <c r="I10" s="6">
        <f>4.5+567.8</f>
        <v>572.29999999999995</v>
      </c>
      <c r="J10" s="7">
        <f t="shared" si="1"/>
        <v>743.2467532467532</v>
      </c>
      <c r="K10" s="2">
        <v>4532</v>
      </c>
      <c r="L10" s="2">
        <v>5424</v>
      </c>
      <c r="M10" s="3">
        <f t="shared" si="3"/>
        <v>119.68225948808472</v>
      </c>
      <c r="N10" s="2">
        <v>440</v>
      </c>
      <c r="O10" s="2">
        <v>0</v>
      </c>
      <c r="P10" s="3">
        <f t="shared" si="4"/>
        <v>0</v>
      </c>
      <c r="Q10" s="2">
        <v>2721.3</v>
      </c>
      <c r="R10" s="2">
        <v>4353.6000000000004</v>
      </c>
      <c r="S10" s="3">
        <f t="shared" si="2"/>
        <v>159.98236137140339</v>
      </c>
    </row>
    <row r="11" spans="1:19" ht="18" x14ac:dyDescent="0.4">
      <c r="A11" s="1" t="s">
        <v>15</v>
      </c>
      <c r="B11" s="2"/>
      <c r="C11" s="2"/>
      <c r="D11" s="2"/>
      <c r="E11" s="10">
        <v>48321</v>
      </c>
      <c r="F11" s="6">
        <v>45098.1</v>
      </c>
      <c r="G11" s="7">
        <f t="shared" si="0"/>
        <v>93.330229092940954</v>
      </c>
      <c r="H11" s="6">
        <v>18</v>
      </c>
      <c r="I11" s="6">
        <v>24.2</v>
      </c>
      <c r="J11" s="7">
        <f t="shared" si="1"/>
        <v>134.44444444444443</v>
      </c>
      <c r="K11" s="2">
        <f>1312+5752</f>
        <v>7064</v>
      </c>
      <c r="L11" s="2">
        <f>868.3+5477.7</f>
        <v>6346</v>
      </c>
      <c r="M11" s="3">
        <f t="shared" si="3"/>
        <v>89.835787089467729</v>
      </c>
      <c r="N11" s="2">
        <v>350</v>
      </c>
      <c r="O11" s="2">
        <v>163</v>
      </c>
      <c r="P11" s="3">
        <f t="shared" si="4"/>
        <v>46.571428571428569</v>
      </c>
      <c r="Q11" s="2">
        <v>1646</v>
      </c>
      <c r="R11" s="2">
        <v>1656.4</v>
      </c>
      <c r="S11" s="3">
        <f t="shared" si="2"/>
        <v>100.63183475091131</v>
      </c>
    </row>
    <row r="12" spans="1:19" ht="18" x14ac:dyDescent="0.4">
      <c r="A12" s="1" t="s">
        <v>16</v>
      </c>
      <c r="B12" s="2"/>
      <c r="C12" s="2"/>
      <c r="D12" s="2"/>
      <c r="E12" s="10">
        <v>10249</v>
      </c>
      <c r="F12" s="6">
        <v>13712.9</v>
      </c>
      <c r="G12" s="7">
        <f t="shared" si="0"/>
        <v>133.79744365303932</v>
      </c>
      <c r="H12" s="6"/>
      <c r="I12" s="6"/>
      <c r="J12" s="7"/>
      <c r="K12" s="2"/>
      <c r="L12" s="2"/>
      <c r="M12" s="3"/>
      <c r="N12" s="2">
        <v>180</v>
      </c>
      <c r="O12" s="2">
        <v>205</v>
      </c>
      <c r="P12" s="3">
        <f t="shared" si="4"/>
        <v>113.88888888888889</v>
      </c>
      <c r="Q12" s="2">
        <v>862.6</v>
      </c>
      <c r="R12" s="2">
        <v>1113.5</v>
      </c>
      <c r="S12" s="3">
        <f t="shared" si="2"/>
        <v>129.08648272664038</v>
      </c>
    </row>
    <row r="13" spans="1:19" ht="18" x14ac:dyDescent="0.4">
      <c r="A13" s="1" t="s">
        <v>17</v>
      </c>
      <c r="B13" s="2">
        <v>8484133</v>
      </c>
      <c r="C13" s="2">
        <v>13621536</v>
      </c>
      <c r="D13" s="2">
        <f>C13/B13*100</f>
        <v>160.55307006620475</v>
      </c>
      <c r="E13" s="10">
        <v>1342520</v>
      </c>
      <c r="F13" s="6">
        <v>1331195.8999999999</v>
      </c>
      <c r="G13" s="7">
        <f t="shared" si="0"/>
        <v>99.156504186157363</v>
      </c>
      <c r="H13" s="6"/>
      <c r="I13" s="6"/>
      <c r="J13" s="7"/>
      <c r="K13" s="2"/>
      <c r="L13" s="2"/>
      <c r="M13" s="3"/>
      <c r="N13" s="2">
        <v>3650</v>
      </c>
      <c r="O13" s="2">
        <v>3752</v>
      </c>
      <c r="P13" s="3">
        <f t="shared" si="4"/>
        <v>102.7945205479452</v>
      </c>
      <c r="Q13" s="2">
        <v>29278.1</v>
      </c>
      <c r="R13" s="2">
        <v>40269.4</v>
      </c>
      <c r="S13" s="3">
        <f t="shared" si="2"/>
        <v>137.5410289602126</v>
      </c>
    </row>
    <row r="14" spans="1:19" ht="18" x14ac:dyDescent="0.4">
      <c r="A14" s="1" t="s">
        <v>18</v>
      </c>
      <c r="B14" s="2">
        <f>B13</f>
        <v>8484133</v>
      </c>
      <c r="C14" s="2">
        <f>C13</f>
        <v>13621536</v>
      </c>
      <c r="D14" s="2">
        <f>C14/B14*100</f>
        <v>160.55307006620475</v>
      </c>
      <c r="E14" s="10">
        <f>SUM(E6:E13)</f>
        <v>1676082</v>
      </c>
      <c r="F14" s="10">
        <f>SUM(F6:F13)</f>
        <v>1589048.2999999998</v>
      </c>
      <c r="G14" s="7">
        <f t="shared" si="0"/>
        <v>94.807312530055199</v>
      </c>
      <c r="H14" s="6">
        <f>SUM(H6:H13)</f>
        <v>6721</v>
      </c>
      <c r="I14" s="6">
        <f>SUM(I6:I13)</f>
        <v>7266.5</v>
      </c>
      <c r="J14" s="7">
        <f t="shared" si="1"/>
        <v>108.11635173337302</v>
      </c>
      <c r="K14" s="2">
        <f>SUM(K6:K13)</f>
        <v>23082</v>
      </c>
      <c r="L14" s="2">
        <f>SUM(L6:L13)</f>
        <v>23951.5</v>
      </c>
      <c r="M14" s="3">
        <f t="shared" si="3"/>
        <v>103.76700459232302</v>
      </c>
      <c r="N14" s="2">
        <f>SUM(N6:N13)</f>
        <v>7350</v>
      </c>
      <c r="O14" s="2">
        <f>SUM(O6:O13)</f>
        <v>6424</v>
      </c>
      <c r="P14" s="3">
        <f t="shared" si="4"/>
        <v>87.401360544217681</v>
      </c>
      <c r="Q14" s="2">
        <f>SUM(Q6:Q13)</f>
        <v>42047.9</v>
      </c>
      <c r="R14" s="2">
        <f>SUM(R6:R13)</f>
        <v>59755.700000000004</v>
      </c>
      <c r="S14" s="3">
        <f t="shared" si="2"/>
        <v>142.1133992422927</v>
      </c>
    </row>
    <row r="15" spans="1:19" ht="18" x14ac:dyDescent="0.4">
      <c r="K15" s="11"/>
      <c r="L15" s="11"/>
      <c r="P15" t="s">
        <v>19</v>
      </c>
      <c r="Q15" s="4">
        <v>67453.3</v>
      </c>
      <c r="R15" s="4">
        <v>95671.2</v>
      </c>
      <c r="S15" s="5">
        <f t="shared" si="2"/>
        <v>141.83323869995979</v>
      </c>
    </row>
    <row r="16" spans="1:19" ht="18" x14ac:dyDescent="0.4">
      <c r="P16" t="s">
        <v>21</v>
      </c>
      <c r="Q16" s="12">
        <f>SUM(Q14:Q15)</f>
        <v>109501.20000000001</v>
      </c>
      <c r="R16" s="12">
        <f>SUM(R14:R15)</f>
        <v>155426.9</v>
      </c>
      <c r="S16" s="5">
        <f t="shared" si="2"/>
        <v>141.94081891340002</v>
      </c>
    </row>
  </sheetData>
  <mergeCells count="8">
    <mergeCell ref="A1:R1"/>
    <mergeCell ref="Q4:S4"/>
    <mergeCell ref="A4:A5"/>
    <mergeCell ref="B4:D4"/>
    <mergeCell ref="E4:G4"/>
    <mergeCell ref="H4:J4"/>
    <mergeCell ref="K4:M4"/>
    <mergeCell ref="N4:P4"/>
  </mergeCells>
  <pageMargins left="0.70866141732283472" right="0.70866141732283472" top="0.74803149606299213" bottom="0.74803149606299213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2020 год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2021-02-01T09:25:29Z</dcterms:modified>
</cp:coreProperties>
</file>